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28800" windowHeight="12540" tabRatio="555" firstSheet="3" activeTab="5"/>
  </bookViews>
  <sheets>
    <sheet name="封面" sheetId="8" r:id="rId1"/>
    <sheet name="目录" sheetId="9" r:id="rId2"/>
    <sheet name="表一" sheetId="12" r:id="rId3"/>
    <sheet name="表二 " sheetId="49" r:id="rId4"/>
    <sheet name="表三" sheetId="18" r:id="rId5"/>
    <sheet name="表四" sheetId="6" r:id="rId6"/>
    <sheet name="表五" sheetId="5" r:id="rId7"/>
    <sheet name="表六 (1)" sheetId="26" r:id="rId8"/>
    <sheet name="表六（2)" sheetId="23" r:id="rId9"/>
    <sheet name="表七 (1)" sheetId="27" r:id="rId10"/>
    <sheet name="表七(2)" sheetId="24" r:id="rId11"/>
    <sheet name="表八" sheetId="2" r:id="rId12"/>
    <sheet name="表九" sheetId="11" r:id="rId13"/>
    <sheet name="表十" sheetId="36" r:id="rId14"/>
    <sheet name="表十一" sheetId="10" r:id="rId15"/>
    <sheet name="表十二" sheetId="44" r:id="rId16"/>
    <sheet name="表十三" sheetId="45" r:id="rId17"/>
    <sheet name="表十四" sheetId="46" r:id="rId18"/>
    <sheet name="表十五" sheetId="47" r:id="rId19"/>
  </sheets>
  <definedNames>
    <definedName name="_xlnm._FilterDatabase" localSheetId="3" hidden="1">'表二 '!$A$4:$G$1278</definedName>
    <definedName name="_xlnm._FilterDatabase" localSheetId="15" hidden="1">表十二!$A$1:$P$20</definedName>
    <definedName name="_xlnm.Print_Area" localSheetId="4">表三!$A$1:$F$90</definedName>
    <definedName name="_xlnm.Print_Area" localSheetId="17">表十四!$A$1:$V$32</definedName>
    <definedName name="_xlnm.Print_Titles" localSheetId="11">表八!$1:$5</definedName>
    <definedName name="_xlnm.Print_Titles" localSheetId="12">表九!$1:$5</definedName>
    <definedName name="_xlnm.Print_Titles" localSheetId="7">'表六 (1)'!$A:$A</definedName>
    <definedName name="_xlnm.Print_Titles" localSheetId="8">'表六（2)'!$A:$A</definedName>
    <definedName name="_xlnm.Print_Titles" localSheetId="9">'表七 (1)'!$A:$A</definedName>
    <definedName name="_xlnm.Print_Titles" localSheetId="10">'表七(2)'!$A:$A</definedName>
    <definedName name="_xlnm.Print_Titles" localSheetId="4">表三!$1:$5</definedName>
    <definedName name="_xlnm.Print_Titles" localSheetId="16">表十三!$1:$5</definedName>
    <definedName name="_xlnm.Print_Titles" localSheetId="17">表十四!$2:$6</definedName>
    <definedName name="_xlnm.Print_Titles" localSheetId="14">表十一!$1:$5</definedName>
    <definedName name="_xlnm.Print_Titles" localSheetId="5">表四!$1:$5</definedName>
    <definedName name="_xlnm.Print_Titles" localSheetId="6">表五!$A:$A,表五!$1:$4</definedName>
    <definedName name="_xlnm.Print_Titles" localSheetId="2">表一!$1:$4</definedName>
    <definedName name="地区名称" localSheetId="1">目录!#REF!</definedName>
    <definedName name="地区名称">封面!$B$2:$B$6</definedName>
  </definedNames>
  <calcPr calcId="125725"/>
</workbook>
</file>

<file path=xl/calcChain.xml><?xml version="1.0" encoding="utf-8"?>
<calcChain xmlns="http://schemas.openxmlformats.org/spreadsheetml/2006/main">
  <c r="D249" i="11"/>
  <c r="D238"/>
  <c r="B238"/>
  <c r="D236"/>
  <c r="B236"/>
  <c r="D214"/>
  <c r="D197"/>
  <c r="D186"/>
  <c r="D177"/>
  <c r="D173"/>
  <c r="D172"/>
  <c r="D169"/>
  <c r="D168"/>
  <c r="D164"/>
  <c r="D160"/>
  <c r="D157"/>
  <c r="D148"/>
  <c r="D141"/>
  <c r="D132"/>
  <c r="D127"/>
  <c r="D122"/>
  <c r="D117"/>
  <c r="D116"/>
  <c r="D111"/>
  <c r="D106"/>
  <c r="D101"/>
  <c r="D100"/>
  <c r="D91"/>
  <c r="D88"/>
  <c r="D82"/>
  <c r="D78"/>
  <c r="D74"/>
  <c r="D70"/>
  <c r="D64"/>
  <c r="D59"/>
  <c r="D46"/>
  <c r="D45"/>
  <c r="D40"/>
  <c r="D35"/>
  <c r="D34"/>
  <c r="D31"/>
  <c r="D27"/>
  <c r="B27"/>
  <c r="D23"/>
  <c r="D22"/>
  <c r="D19"/>
  <c r="B19"/>
  <c r="D13"/>
  <c r="B12"/>
  <c r="D7"/>
  <c r="D6"/>
  <c r="G64" i="2"/>
  <c r="F64"/>
  <c r="C64"/>
  <c r="B64"/>
  <c r="G62"/>
  <c r="G47"/>
  <c r="F47"/>
  <c r="G45"/>
  <c r="F45"/>
  <c r="G34"/>
  <c r="F34"/>
  <c r="G28"/>
  <c r="F28"/>
  <c r="G17"/>
  <c r="F17"/>
  <c r="G14"/>
  <c r="F14"/>
  <c r="G10"/>
  <c r="F10"/>
  <c r="G6"/>
  <c r="F6"/>
  <c r="B14" i="24"/>
  <c r="B14" i="27"/>
  <c r="B15" i="23"/>
  <c r="B31" i="5"/>
  <c r="D222" i="6"/>
  <c r="D157"/>
  <c r="C157"/>
  <c r="B157"/>
  <c r="D140"/>
  <c r="C140"/>
  <c r="B140"/>
  <c r="D103"/>
  <c r="C103"/>
  <c r="B103"/>
  <c r="D81"/>
  <c r="C81"/>
  <c r="B81"/>
  <c r="D74"/>
  <c r="C74"/>
  <c r="B74"/>
  <c r="C63"/>
  <c r="B63"/>
  <c r="D52"/>
  <c r="C52"/>
  <c r="B52"/>
  <c r="D40"/>
  <c r="C6"/>
  <c r="B6"/>
  <c r="B222" s="1"/>
  <c r="C222" s="1"/>
  <c r="E98" i="18"/>
  <c r="F90"/>
  <c r="E90"/>
  <c r="C90"/>
  <c r="B90"/>
  <c r="C52"/>
  <c r="B52"/>
  <c r="C16"/>
  <c r="B16"/>
  <c r="F8"/>
  <c r="E8"/>
  <c r="C8"/>
  <c r="B8"/>
  <c r="F7"/>
  <c r="E7"/>
  <c r="C7"/>
  <c r="B7"/>
  <c r="C1278" i="49"/>
  <c r="B1278"/>
  <c r="C1273"/>
  <c r="B1273"/>
  <c r="C1271"/>
  <c r="C1266"/>
  <c r="B1266"/>
  <c r="C1265"/>
  <c r="B1265"/>
  <c r="C1257"/>
  <c r="B1257"/>
  <c r="C1253"/>
  <c r="B1253"/>
  <c r="C1240"/>
  <c r="B1240"/>
  <c r="C1232"/>
  <c r="B1232"/>
  <c r="C1226"/>
  <c r="B1226"/>
  <c r="C1220"/>
  <c r="B1220"/>
  <c r="C1208"/>
  <c r="B1208"/>
  <c r="C1207"/>
  <c r="B1207"/>
  <c r="C1195"/>
  <c r="B1195"/>
  <c r="C1189"/>
  <c r="B1189"/>
  <c r="C1184"/>
  <c r="B1184"/>
  <c r="C1170"/>
  <c r="B1170"/>
  <c r="B1155"/>
  <c r="C1154"/>
  <c r="B1154"/>
  <c r="C1150"/>
  <c r="B1150"/>
  <c r="C1146"/>
  <c r="B1146"/>
  <c r="C1135"/>
  <c r="B1135"/>
  <c r="C1134"/>
  <c r="B1134"/>
  <c r="C1118"/>
  <c r="B1118"/>
  <c r="C1091"/>
  <c r="B1091"/>
  <c r="C1090"/>
  <c r="B1090"/>
  <c r="C1080"/>
  <c r="B1080"/>
  <c r="C1073"/>
  <c r="B1073"/>
  <c r="C1066"/>
  <c r="B1066"/>
  <c r="C1065"/>
  <c r="B1065"/>
  <c r="C1062"/>
  <c r="B1062"/>
  <c r="C1056"/>
  <c r="B1056"/>
  <c r="C1046"/>
  <c r="B1046"/>
  <c r="C1045"/>
  <c r="B1045"/>
  <c r="C1039"/>
  <c r="B1039"/>
  <c r="C1032"/>
  <c r="B1032"/>
  <c r="C1025"/>
  <c r="B1025"/>
  <c r="C1011"/>
  <c r="B1011"/>
  <c r="C1006"/>
  <c r="B1006"/>
  <c r="C990"/>
  <c r="B990"/>
  <c r="C980"/>
  <c r="B980"/>
  <c r="C979"/>
  <c r="B979"/>
  <c r="C976"/>
  <c r="B976"/>
  <c r="C971"/>
  <c r="B971"/>
  <c r="C964"/>
  <c r="B964"/>
  <c r="C959"/>
  <c r="B959"/>
  <c r="C949"/>
  <c r="B949"/>
  <c r="C939"/>
  <c r="B939"/>
  <c r="B916"/>
  <c r="C915"/>
  <c r="B915"/>
  <c r="C912"/>
  <c r="B912"/>
  <c r="C909"/>
  <c r="B909"/>
  <c r="C902"/>
  <c r="B902"/>
  <c r="C895"/>
  <c r="B895"/>
  <c r="C884"/>
  <c r="B884"/>
  <c r="C856"/>
  <c r="B856"/>
  <c r="C831"/>
  <c r="B831"/>
  <c r="C805"/>
  <c r="B805"/>
  <c r="C804"/>
  <c r="B804"/>
  <c r="C786"/>
  <c r="B786"/>
  <c r="C785"/>
  <c r="B785"/>
  <c r="C769"/>
  <c r="B769"/>
  <c r="C761"/>
  <c r="B761"/>
  <c r="C756"/>
  <c r="B756"/>
  <c r="C753"/>
  <c r="B753"/>
  <c r="C747"/>
  <c r="B747"/>
  <c r="C740"/>
  <c r="B740"/>
  <c r="C735"/>
  <c r="B735"/>
  <c r="C727"/>
  <c r="B727"/>
  <c r="C723"/>
  <c r="B723"/>
  <c r="C713"/>
  <c r="B713"/>
  <c r="C712"/>
  <c r="B712"/>
  <c r="C710"/>
  <c r="B710"/>
  <c r="C708"/>
  <c r="B708"/>
  <c r="C699"/>
  <c r="B699"/>
  <c r="C696"/>
  <c r="B696"/>
  <c r="C692"/>
  <c r="B692"/>
  <c r="C688"/>
  <c r="B688"/>
  <c r="B683"/>
  <c r="C679"/>
  <c r="B679"/>
  <c r="C676"/>
  <c r="B676"/>
  <c r="C664"/>
  <c r="B664"/>
  <c r="C660"/>
  <c r="B660"/>
  <c r="C646"/>
  <c r="B646"/>
  <c r="C640"/>
  <c r="B640"/>
  <c r="C628"/>
  <c r="B628"/>
  <c r="C623"/>
  <c r="B623"/>
  <c r="C619"/>
  <c r="B619"/>
  <c r="C616"/>
  <c r="B616"/>
  <c r="C613"/>
  <c r="B613"/>
  <c r="C610"/>
  <c r="B610"/>
  <c r="C607"/>
  <c r="B607"/>
  <c r="C604"/>
  <c r="B604"/>
  <c r="C599"/>
  <c r="B599"/>
  <c r="C590"/>
  <c r="B590"/>
  <c r="C582"/>
  <c r="B582"/>
  <c r="C575"/>
  <c r="B575"/>
  <c r="C567"/>
  <c r="B567"/>
  <c r="C557"/>
  <c r="B557"/>
  <c r="C553"/>
  <c r="B553"/>
  <c r="C545"/>
  <c r="B545"/>
  <c r="C543"/>
  <c r="B543"/>
  <c r="C535"/>
  <c r="B535"/>
  <c r="C521"/>
  <c r="B521"/>
  <c r="C520"/>
  <c r="B520"/>
  <c r="C516"/>
  <c r="B516"/>
  <c r="C508"/>
  <c r="B508"/>
  <c r="C499"/>
  <c r="B499"/>
  <c r="C488"/>
  <c r="B488"/>
  <c r="C480"/>
  <c r="B480"/>
  <c r="C464"/>
  <c r="B464"/>
  <c r="C463"/>
  <c r="B463"/>
  <c r="C458"/>
  <c r="B458"/>
  <c r="C454"/>
  <c r="B454"/>
  <c r="C450"/>
  <c r="B450"/>
  <c r="C443"/>
  <c r="B443"/>
  <c r="C438"/>
  <c r="B438"/>
  <c r="C433"/>
  <c r="B433"/>
  <c r="C429"/>
  <c r="B429"/>
  <c r="C423"/>
  <c r="B423"/>
  <c r="C415"/>
  <c r="B415"/>
  <c r="C410"/>
  <c r="B410"/>
  <c r="C409"/>
  <c r="B409"/>
  <c r="B401"/>
  <c r="C395"/>
  <c r="B395"/>
  <c r="C391"/>
  <c r="B391"/>
  <c r="C387"/>
  <c r="B387"/>
  <c r="C383"/>
  <c r="B383"/>
  <c r="C377"/>
  <c r="B377"/>
  <c r="C371"/>
  <c r="B371"/>
  <c r="C362"/>
  <c r="B362"/>
  <c r="C357"/>
  <c r="B357"/>
  <c r="C356"/>
  <c r="B356"/>
  <c r="C354"/>
  <c r="B354"/>
  <c r="C348"/>
  <c r="B348"/>
  <c r="C340"/>
  <c r="B340"/>
  <c r="C330"/>
  <c r="B330"/>
  <c r="C320"/>
  <c r="B320"/>
  <c r="C304"/>
  <c r="B304"/>
  <c r="C295"/>
  <c r="B295"/>
  <c r="C287"/>
  <c r="B287"/>
  <c r="C280"/>
  <c r="B280"/>
  <c r="I270"/>
  <c r="C269"/>
  <c r="B269"/>
  <c r="C266"/>
  <c r="B266"/>
  <c r="C265"/>
  <c r="B265"/>
  <c r="C254"/>
  <c r="B254"/>
  <c r="C253"/>
  <c r="B253"/>
  <c r="C250"/>
  <c r="B250"/>
  <c r="C249"/>
  <c r="B249"/>
  <c r="C231"/>
  <c r="B231"/>
  <c r="C224"/>
  <c r="B224"/>
  <c r="C218"/>
  <c r="B218"/>
  <c r="C212"/>
  <c r="B212"/>
  <c r="C204"/>
  <c r="B204"/>
  <c r="C197"/>
  <c r="B197"/>
  <c r="C190"/>
  <c r="B190"/>
  <c r="C183"/>
  <c r="B183"/>
  <c r="C176"/>
  <c r="B176"/>
  <c r="C169"/>
  <c r="B169"/>
  <c r="C163"/>
  <c r="B163"/>
  <c r="C155"/>
  <c r="B155"/>
  <c r="C148"/>
  <c r="B148"/>
  <c r="C135"/>
  <c r="B135"/>
  <c r="C124"/>
  <c r="B124"/>
  <c r="C115"/>
  <c r="B115"/>
  <c r="C105"/>
  <c r="B105"/>
  <c r="C92"/>
  <c r="B92"/>
  <c r="C83"/>
  <c r="B83"/>
  <c r="C71"/>
  <c r="B71"/>
  <c r="C60"/>
  <c r="B60"/>
  <c r="C38"/>
  <c r="B38"/>
  <c r="C27"/>
  <c r="B27"/>
  <c r="C18"/>
  <c r="B18"/>
  <c r="C5"/>
  <c r="B5"/>
  <c r="D33" i="12"/>
  <c r="C33"/>
  <c r="B33"/>
  <c r="D32"/>
  <c r="D31"/>
  <c r="D30"/>
  <c r="D29"/>
  <c r="D28"/>
  <c r="D27"/>
  <c r="D26"/>
  <c r="D25"/>
  <c r="D24"/>
  <c r="D23"/>
  <c r="D22"/>
  <c r="C22"/>
  <c r="B22"/>
  <c r="D21"/>
  <c r="D20"/>
  <c r="D19"/>
  <c r="D18"/>
  <c r="D17"/>
  <c r="D16"/>
  <c r="D15"/>
  <c r="D14"/>
  <c r="D13"/>
  <c r="D12"/>
  <c r="D11"/>
  <c r="D10"/>
  <c r="D9"/>
  <c r="D8"/>
  <c r="D7"/>
  <c r="D6"/>
  <c r="D5"/>
  <c r="C5"/>
  <c r="B5"/>
</calcChain>
</file>

<file path=xl/sharedStrings.xml><?xml version="1.0" encoding="utf-8"?>
<sst xmlns="http://schemas.openxmlformats.org/spreadsheetml/2006/main" count="2639" uniqueCount="1664">
  <si>
    <t xml:space="preserve"> </t>
  </si>
  <si>
    <t>地区名称</t>
  </si>
  <si>
    <t>北京市</t>
  </si>
  <si>
    <t>2020年地方财政预算表</t>
  </si>
  <si>
    <t>天津市</t>
  </si>
  <si>
    <t>河北省</t>
  </si>
  <si>
    <t>山西省</t>
  </si>
  <si>
    <t>内蒙古自治区</t>
  </si>
  <si>
    <t>目  录</t>
  </si>
  <si>
    <t xml:space="preserve">            表一 2020年一般公共预算收入表</t>
  </si>
  <si>
    <t xml:space="preserve">            表二 2020年一般公共预算支出表</t>
  </si>
  <si>
    <t xml:space="preserve">            表三 2020年一般公共预算收支平衡表</t>
  </si>
  <si>
    <t xml:space="preserve">            表四 2020年一般公共预算支出资金来源情况表</t>
  </si>
  <si>
    <t xml:space="preserve">            表五 2020年一般公共预算支出经济分类情况表</t>
  </si>
  <si>
    <t xml:space="preserve">            表六 2020年地市县一般公共预算收支表</t>
  </si>
  <si>
    <t xml:space="preserve">            表七 2020年省对下一般公共预算转移支付预算表</t>
  </si>
  <si>
    <t xml:space="preserve">            表八 2020年政府性基金预算收支表</t>
  </si>
  <si>
    <t xml:space="preserve">            表九 2020年政府性基金预算收支明细表</t>
  </si>
  <si>
    <t xml:space="preserve">            表十 2020年政府性基金调入专项收入预算表</t>
  </si>
  <si>
    <t xml:space="preserve">            表十一 2020年政府性基金预算支出资金来源情况表</t>
  </si>
  <si>
    <t xml:space="preserve">            表十二 2020年国有资本经营预算收支总表</t>
  </si>
  <si>
    <t xml:space="preserve">            表十三 2020年国有资本经营预算收入表</t>
  </si>
  <si>
    <t xml:space="preserve">            表十四 2020年国有资本经营预算支出表</t>
  </si>
  <si>
    <t xml:space="preserve">            表十五 2020年国有资本经营预算补充表</t>
  </si>
  <si>
    <t>表一</t>
  </si>
  <si>
    <t>2020年一般公共预算收入表</t>
  </si>
  <si>
    <t>单位：万元</t>
  </si>
  <si>
    <r>
      <rPr>
        <b/>
        <sz val="12"/>
        <rFont val="宋体"/>
        <charset val="134"/>
      </rPr>
      <t>项</t>
    </r>
    <r>
      <rPr>
        <b/>
        <sz val="12"/>
        <rFont val="宋体"/>
        <charset val="134"/>
      </rPr>
      <t>目</t>
    </r>
  </si>
  <si>
    <t>上年决算（执行)数</t>
  </si>
  <si>
    <t>预算数</t>
  </si>
  <si>
    <t>预算数为决算（执行）数%</t>
  </si>
  <si>
    <t>一、税收收入</t>
  </si>
  <si>
    <t xml:space="preserve">    增值税</t>
  </si>
  <si>
    <t xml:space="preserve">    企业所得税</t>
  </si>
  <si>
    <t xml:space="preserve">    企业所得税退税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</si>
  <si>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</si>
  <si>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</si>
  <si>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</si>
  <si>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</si>
  <si>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</si>
  <si>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</si>
  <si>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</si>
  <si>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</si>
  <si>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</si>
  <si>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</si>
  <si>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烟叶税</t>
  </si>
  <si>
    <t xml:space="preserve">    环境保护税</t>
  </si>
  <si>
    <t xml:space="preserve">    其他税收收入</t>
  </si>
  <si>
    <t>二、非税收入</t>
  </si>
  <si>
    <t xml:space="preserve">    专项收入</t>
  </si>
  <si>
    <t xml:space="preserve">    行政事业性收费收入</t>
  </si>
  <si>
    <t xml:space="preserve">    罚没收入</t>
  </si>
  <si>
    <t xml:space="preserve">    国有资本经营收入</t>
  </si>
  <si>
    <t xml:space="preserve">    国有资源（资产）有偿使用收入</t>
  </si>
  <si>
    <t xml:space="preserve">    捐赠收入</t>
  </si>
  <si>
    <t xml:space="preserve">    政府住房基金收入</t>
  </si>
  <si>
    <t xml:space="preserve">    其他收入</t>
  </si>
  <si>
    <t>收入合计</t>
  </si>
  <si>
    <t>表二</t>
  </si>
  <si>
    <t>2020年一般公共预算支出表</t>
  </si>
  <si>
    <t>项目</t>
  </si>
  <si>
    <t>备注</t>
  </si>
  <si>
    <t>一、一般公共服务</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</si>
  <si>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</si>
  <si>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</si>
  <si>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</si>
  <si>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</si>
  <si>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</si>
  <si>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</si>
  <si>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</si>
  <si>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</si>
  <si>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</si>
  <si>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</si>
  <si>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</si>
  <si>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</si>
  <si>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</si>
  <si>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</si>
  <si>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</si>
  <si>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</si>
  <si>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</si>
  <si>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</si>
  <si>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</si>
  <si>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</si>
  <si>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</si>
  <si>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</si>
  <si>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</si>
  <si>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</si>
  <si>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</si>
  <si>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</si>
  <si>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</si>
  <si>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</si>
  <si>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</si>
  <si>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</si>
  <si>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</si>
  <si>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</si>
  <si>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</si>
  <si>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</si>
  <si>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</si>
  <si>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</si>
  <si>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</si>
  <si>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</si>
  <si>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</si>
  <si>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</si>
  <si>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</si>
  <si>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</si>
  <si>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</si>
  <si>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</si>
  <si>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</si>
  <si>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</si>
  <si>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</si>
  <si>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发票管理及税务登记</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</si>
  <si>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</si>
  <si>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</si>
  <si>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</si>
  <si>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</si>
  <si>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</si>
  <si>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</si>
  <si>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</si>
  <si>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</si>
  <si>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</si>
  <si>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</si>
  <si>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</si>
  <si>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</si>
  <si>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</si>
  <si>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</si>
  <si>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</si>
  <si>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</si>
  <si>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人力资源事务</t>
  </si>
  <si>
    <t xml:space="preserve">      政府特殊津贴</t>
  </si>
  <si>
    <t xml:space="preserve">      资助留学回国人员</t>
  </si>
  <si>
    <t xml:space="preserve">      博士后日常经费</t>
  </si>
  <si>
    <t xml:space="preserve">      引进人才费用</t>
  </si>
  <si>
    <t xml:space="preserve">      其他人力资源事务支出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</si>
  <si>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</si>
  <si>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</si>
  <si>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</si>
  <si>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</si>
  <si>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</si>
  <si>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</si>
  <si>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</si>
  <si>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</si>
  <si>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</si>
  <si>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</si>
  <si>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</si>
  <si>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</si>
  <si>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</si>
  <si>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</si>
  <si>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</si>
  <si>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</si>
  <si>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国际组织专项活动</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</si>
  <si>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</si>
  <si>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</si>
  <si>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</si>
  <si>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</si>
  <si>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</si>
  <si>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</si>
  <si>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</si>
  <si>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</si>
  <si>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</si>
  <si>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</si>
  <si>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</si>
  <si>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</si>
  <si>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</si>
  <si>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</si>
  <si>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</si>
  <si>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</si>
  <si>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</si>
  <si>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</si>
  <si>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</si>
  <si>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</si>
  <si>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</si>
  <si>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</si>
  <si>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</si>
  <si>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</si>
  <si>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</si>
  <si>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</si>
  <si>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</si>
  <si>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</si>
  <si>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</si>
  <si>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</si>
  <si>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</si>
  <si>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</si>
  <si>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</si>
  <si>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</si>
  <si>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t>
  </si>
  <si>
    <t xml:space="preserve">      其他共产党事务支出</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</si>
  <si>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</si>
  <si>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</si>
  <si>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</si>
  <si>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</si>
  <si>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</si>
  <si>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</si>
  <si>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</si>
  <si>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</si>
  <si>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</si>
  <si>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</si>
  <si>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</si>
  <si>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</si>
  <si>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</si>
  <si>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t>
  </si>
  <si>
    <t xml:space="preserve">      国家赔偿费用支出</t>
  </si>
  <si>
    <t xml:space="preserve">      其他一般公共服务支出</t>
  </si>
  <si>
    <t>二、外交支出</t>
  </si>
  <si>
    <t xml:space="preserve">    对外合作与交流</t>
  </si>
  <si>
    <t xml:space="preserve">      对外合作活动</t>
  </si>
  <si>
    <t xml:space="preserve">    其他外交支出</t>
  </si>
  <si>
    <t>三、国防支出</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</si>
  <si>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</si>
  <si>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</si>
  <si>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</si>
  <si>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</si>
  <si>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</si>
  <si>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</si>
  <si>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</si>
  <si>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</si>
  <si>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</si>
  <si>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</si>
  <si>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t>
  </si>
  <si>
    <t>四、公共安全支出</t>
  </si>
  <si>
    <t xml:space="preserve">    武装警察部队</t>
  </si>
  <si>
    <t xml:space="preserve">      武装警察部队</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</si>
  <si>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</si>
  <si>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</si>
  <si>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</si>
  <si>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</si>
  <si>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</si>
  <si>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</si>
  <si>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</si>
  <si>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</si>
  <si>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</si>
  <si>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</si>
  <si>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</si>
  <si>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</si>
  <si>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检查监督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</si>
  <si>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</si>
  <si>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</si>
  <si>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</si>
  <si>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</si>
  <si>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</si>
  <si>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</si>
  <si>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</si>
  <si>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</si>
  <si>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</si>
  <si>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</si>
  <si>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</si>
  <si>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国家统一法律职业资格考试</t>
  </si>
  <si>
    <t xml:space="preserve">      仲裁</t>
  </si>
  <si>
    <t xml:space="preserve">      社区矫正</t>
  </si>
  <si>
    <t xml:space="preserve">      司法鉴定</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</si>
  <si>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</si>
  <si>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</si>
  <si>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</si>
  <si>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</si>
  <si>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</si>
  <si>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</si>
  <si>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</si>
  <si>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</si>
  <si>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</si>
  <si>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</si>
  <si>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</si>
  <si>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</si>
  <si>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</si>
  <si>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</si>
  <si>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</si>
  <si>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</si>
  <si>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</si>
  <si>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</si>
  <si>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</si>
  <si>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t>
  </si>
  <si>
    <t xml:space="preserve">      其他公共安全支出</t>
  </si>
  <si>
    <t>五、教育支出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</si>
  <si>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</si>
  <si>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</si>
  <si>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</si>
  <si>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</si>
  <si>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</si>
  <si>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</si>
  <si>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</si>
  <si>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</si>
  <si>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</si>
  <si>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</si>
  <si>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</si>
  <si>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</si>
  <si>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</si>
  <si>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</si>
  <si>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</si>
  <si>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</si>
  <si>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</si>
  <si>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</si>
  <si>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</si>
  <si>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</si>
  <si>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</si>
  <si>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</si>
  <si>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</si>
  <si>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</si>
  <si>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</si>
  <si>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</si>
  <si>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</si>
  <si>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</si>
  <si>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</si>
  <si>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</si>
  <si>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</si>
  <si>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</si>
  <si>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</si>
  <si>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</si>
  <si>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</si>
  <si>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</si>
  <si>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</si>
  <si>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</si>
  <si>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</si>
  <si>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</si>
  <si>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</si>
  <si>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</si>
  <si>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</si>
  <si>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</si>
  <si>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</si>
  <si>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</si>
  <si>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</si>
  <si>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</si>
  <si>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t>
  </si>
  <si>
    <t>六、科学技术支出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</si>
  <si>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</si>
  <si>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</si>
  <si>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</si>
  <si>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</si>
  <si>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</si>
  <si>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</si>
  <si>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</si>
  <si>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</si>
  <si>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</si>
  <si>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</si>
  <si>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</si>
  <si>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</si>
  <si>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</si>
  <si>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</si>
  <si>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</si>
  <si>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</si>
  <si>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</si>
  <si>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</si>
  <si>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</si>
  <si>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</si>
  <si>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</si>
  <si>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</si>
  <si>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</si>
  <si>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</si>
  <si>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</si>
  <si>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</si>
  <si>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</si>
  <si>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</si>
  <si>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</si>
  <si>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</si>
  <si>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</si>
  <si>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</si>
  <si>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</si>
  <si>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</si>
  <si>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</si>
  <si>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</si>
  <si>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</si>
  <si>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</si>
  <si>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</si>
  <si>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</si>
  <si>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</si>
  <si>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t>
  </si>
  <si>
    <t xml:space="preserve">      科技奖励</t>
  </si>
  <si>
    <t xml:space="preserve">      核应急</t>
  </si>
  <si>
    <t xml:space="preserve">      转制科研机构</t>
  </si>
  <si>
    <t xml:space="preserve">      其他科学技术支出</t>
  </si>
  <si>
    <t>七、文化旅游体育与传媒支出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</si>
  <si>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</si>
  <si>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</si>
  <si>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</si>
  <si>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</si>
  <si>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</si>
  <si>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</si>
  <si>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</si>
  <si>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</si>
  <si>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</si>
  <si>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</si>
  <si>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</si>
  <si>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</si>
  <si>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</si>
  <si>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</si>
  <si>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</si>
  <si>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</si>
  <si>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</si>
  <si>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</si>
  <si>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</si>
  <si>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</si>
  <si>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</si>
  <si>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</si>
  <si>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</si>
  <si>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</si>
  <si>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</si>
  <si>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</si>
  <si>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</si>
  <si>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一般行政管理实务</t>
  </si>
  <si>
    <t xml:space="preserve">      新闻通讯</t>
  </si>
  <si>
    <t xml:space="preserve">      出版发行</t>
  </si>
  <si>
    <t xml:space="preserve">      版权管理</t>
  </si>
  <si>
    <t xml:space="preserve">      电影</t>
  </si>
  <si>
    <t xml:space="preserve">      其他新闻出版电影支出</t>
  </si>
  <si>
    <t xml:space="preserve">    广播电视</t>
  </si>
  <si>
    <t xml:space="preserve">      广播</t>
  </si>
  <si>
    <t xml:space="preserve">      电视</t>
  </si>
  <si>
    <t xml:space="preserve">      监测监管</t>
  </si>
  <si>
    <t xml:space="preserve">      其他广播电视支出</t>
  </si>
  <si>
    <t xml:space="preserve">    其他文化旅游体育与传媒支出</t>
  </si>
  <si>
    <t xml:space="preserve">      宣传文化发展专项支出</t>
  </si>
  <si>
    <t xml:space="preserve">      文化产业发展专项支出</t>
  </si>
  <si>
    <t xml:space="preserve">      其他文化旅游体育与传媒支出</t>
  </si>
  <si>
    <t>八、社会保障和就业支出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</si>
  <si>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</si>
  <si>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</si>
  <si>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</si>
  <si>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</si>
  <si>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</si>
  <si>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</si>
  <si>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</si>
  <si>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</si>
  <si>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</si>
  <si>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</si>
  <si>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</si>
  <si>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</si>
  <si>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</si>
  <si>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</si>
  <si>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</si>
  <si>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</si>
  <si>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</si>
  <si>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</si>
  <si>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</si>
  <si>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</si>
  <si>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</si>
  <si>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</si>
  <si>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</si>
  <si>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</si>
  <si>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</si>
  <si>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</si>
  <si>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</si>
  <si>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</si>
  <si>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</si>
  <si>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</si>
  <si>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</si>
  <si>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</si>
  <si>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</si>
  <si>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</si>
  <si>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</si>
  <si>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</si>
  <si>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</si>
  <si>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</si>
  <si>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</si>
  <si>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</si>
  <si>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</si>
  <si>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</si>
  <si>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</si>
  <si>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</si>
  <si>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</si>
  <si>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</si>
  <si>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</si>
  <si>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</si>
  <si>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</si>
  <si>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</si>
  <si>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</si>
  <si>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</si>
  <si>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</si>
  <si>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</si>
  <si>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</si>
  <si>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</si>
  <si>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</si>
  <si>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</si>
  <si>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</si>
  <si>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</si>
  <si>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</si>
  <si>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</si>
  <si>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</si>
  <si>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</si>
  <si>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</si>
  <si>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</si>
  <si>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</si>
  <si>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</si>
  <si>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</si>
  <si>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</si>
  <si>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</si>
  <si>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</si>
  <si>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</si>
  <si>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</si>
  <si>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</si>
  <si>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</si>
  <si>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</si>
  <si>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</si>
  <si>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</si>
  <si>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</si>
  <si>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</si>
  <si>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</si>
  <si>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</si>
  <si>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</si>
  <si>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</si>
  <si>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</si>
  <si>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</si>
  <si>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</si>
  <si>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</si>
  <si>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</si>
  <si>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</si>
  <si>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</si>
  <si>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</si>
  <si>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</si>
  <si>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</si>
  <si>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</si>
  <si>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</si>
  <si>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</si>
  <si>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</si>
  <si>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</si>
  <si>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</si>
  <si>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t>
  </si>
  <si>
    <t>九、卫生健康支出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</si>
  <si>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</si>
  <si>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</si>
  <si>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</si>
  <si>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</si>
  <si>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</si>
  <si>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</si>
  <si>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</si>
  <si>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</si>
  <si>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</si>
  <si>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</si>
  <si>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</si>
  <si>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</si>
  <si>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</si>
  <si>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</si>
  <si>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</si>
  <si>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</si>
  <si>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</si>
  <si>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</si>
  <si>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</si>
  <si>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</si>
  <si>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</si>
  <si>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</si>
  <si>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</si>
  <si>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</si>
  <si>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</si>
  <si>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</si>
  <si>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</si>
  <si>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</si>
  <si>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</si>
  <si>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</si>
  <si>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</si>
  <si>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</si>
  <si>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</si>
  <si>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</si>
  <si>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</si>
  <si>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</si>
  <si>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</si>
  <si>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</si>
  <si>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</si>
  <si>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</si>
  <si>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</si>
  <si>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</si>
  <si>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</si>
  <si>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</si>
  <si>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</si>
  <si>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</si>
  <si>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</si>
  <si>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</si>
  <si>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</si>
  <si>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</si>
  <si>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</si>
  <si>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</si>
  <si>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</si>
  <si>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</si>
  <si>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</si>
  <si>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</si>
  <si>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</si>
  <si>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</si>
  <si>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</si>
  <si>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老龄卫生健康服务</t>
  </si>
  <si>
    <t xml:space="preserve">      老龄卫生健康服务</t>
  </si>
  <si>
    <t xml:space="preserve">    其他卫生健康支出</t>
  </si>
  <si>
    <t xml:space="preserve">      其他卫生健康支出</t>
  </si>
  <si>
    <t>十、节能环保支出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</si>
  <si>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</si>
  <si>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</si>
  <si>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</si>
  <si>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</si>
  <si>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</si>
  <si>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</si>
  <si>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</si>
  <si>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</si>
  <si>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</si>
  <si>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</si>
  <si>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</si>
  <si>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</si>
  <si>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</si>
  <si>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</si>
  <si>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</si>
  <si>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</si>
  <si>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</si>
  <si>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</si>
  <si>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</si>
  <si>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</si>
  <si>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</si>
  <si>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</si>
  <si>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</si>
  <si>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</si>
  <si>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</si>
  <si>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</si>
  <si>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</si>
  <si>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</si>
  <si>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</si>
  <si>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</si>
  <si>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</si>
  <si>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</si>
  <si>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</si>
  <si>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</si>
  <si>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</si>
  <si>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</si>
  <si>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</si>
  <si>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</si>
  <si>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</si>
  <si>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</si>
  <si>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</si>
  <si>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</si>
  <si>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</si>
  <si>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t>
  </si>
  <si>
    <t xml:space="preserve">    能源节约利用</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</si>
  <si>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</si>
  <si>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</si>
  <si>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</si>
  <si>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</si>
  <si>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</si>
  <si>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</si>
  <si>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t>
  </si>
  <si>
    <t xml:space="preserve">    循环经济</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</si>
  <si>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</si>
  <si>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</si>
  <si>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</si>
  <si>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</si>
  <si>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</si>
  <si>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</si>
  <si>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</si>
  <si>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</si>
  <si>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</si>
  <si>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</si>
  <si>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t>
  </si>
  <si>
    <t>十一、城乡社区支出</t>
  </si>
  <si>
    <t xml:space="preserve">    城乡社区管理事务</t>
  </si>
  <si>
    <t xml:space="preserve">      城管执法</t>
  </si>
  <si>
    <t xml:space="preserve">      工程建设国家标准规范编制与监管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</si>
  <si>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</si>
  <si>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</si>
  <si>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</si>
  <si>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</si>
  <si>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</si>
  <si>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</si>
  <si>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</si>
  <si>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</si>
  <si>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</si>
  <si>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</si>
  <si>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建设市场管理与监督</t>
  </si>
  <si>
    <t xml:space="preserve">    其他城乡社区支出</t>
  </si>
  <si>
    <t>十二、农林水支出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</si>
  <si>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</si>
  <si>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</si>
  <si>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</si>
  <si>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</si>
  <si>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</si>
  <si>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</si>
  <si>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</si>
  <si>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</si>
  <si>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</si>
  <si>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</si>
  <si>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</si>
  <si>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</si>
  <si>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</si>
  <si>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</si>
  <si>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</si>
  <si>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</si>
  <si>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</si>
  <si>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</si>
  <si>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</si>
  <si>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</si>
  <si>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</si>
  <si>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</si>
  <si>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</si>
  <si>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</si>
  <si>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</si>
  <si>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</si>
  <si>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</si>
  <si>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</si>
  <si>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</si>
  <si>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</si>
  <si>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</si>
  <si>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</si>
  <si>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</si>
  <si>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</si>
  <si>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</si>
  <si>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</si>
  <si>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</si>
  <si>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</si>
  <si>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</si>
  <si>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</si>
  <si>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</si>
  <si>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</si>
  <si>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</si>
  <si>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</si>
  <si>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</si>
  <si>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</si>
  <si>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</si>
  <si>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</si>
  <si>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</si>
  <si>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</si>
  <si>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</si>
  <si>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</si>
  <si>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</si>
  <si>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</si>
  <si>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</si>
  <si>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</si>
  <si>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</si>
  <si>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</si>
  <si>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</si>
  <si>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</si>
  <si>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</si>
  <si>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</si>
  <si>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</si>
  <si>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</si>
  <si>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</si>
  <si>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</si>
  <si>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</si>
  <si>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</si>
  <si>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</si>
  <si>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</si>
  <si>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</si>
  <si>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</si>
  <si>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</si>
  <si>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</si>
  <si>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</si>
  <si>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</si>
  <si>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</si>
  <si>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</si>
  <si>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</si>
  <si>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</si>
  <si>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</si>
  <si>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</si>
  <si>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</si>
  <si>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</si>
  <si>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</si>
  <si>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</si>
  <si>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</si>
  <si>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</si>
  <si>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</si>
  <si>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</si>
  <si>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</si>
  <si>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</si>
  <si>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t>
  </si>
  <si>
    <t xml:space="preserve">      化解其他公益性乡村债务支出</t>
  </si>
  <si>
    <t xml:space="preserve">      其他农林水支出</t>
  </si>
  <si>
    <t>十三、交通运输支出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</si>
  <si>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</si>
  <si>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</si>
  <si>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</si>
  <si>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</si>
  <si>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</si>
  <si>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</si>
  <si>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</si>
  <si>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</si>
  <si>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</si>
  <si>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</si>
  <si>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</si>
  <si>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</si>
  <si>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</si>
  <si>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</si>
  <si>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</si>
  <si>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</si>
  <si>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</si>
  <si>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</si>
  <si>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</si>
  <si>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</si>
  <si>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</si>
  <si>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</si>
  <si>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</si>
  <si>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</si>
  <si>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</si>
  <si>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</si>
  <si>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</si>
  <si>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</si>
  <si>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</si>
  <si>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</si>
  <si>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</si>
  <si>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</si>
  <si>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</si>
  <si>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</si>
  <si>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</si>
  <si>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</si>
  <si>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</si>
  <si>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</si>
  <si>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</si>
  <si>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</si>
  <si>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</si>
  <si>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</si>
  <si>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</si>
  <si>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</si>
  <si>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</si>
  <si>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</si>
  <si>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</si>
  <si>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</si>
  <si>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公共交通运营补助</t>
  </si>
  <si>
    <t xml:space="preserve">      其他交通运输支出</t>
  </si>
  <si>
    <t>十四、资源勘探工业信息等支出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</si>
  <si>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</si>
  <si>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</si>
  <si>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</si>
  <si>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</si>
  <si>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</si>
  <si>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</si>
  <si>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</si>
  <si>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</si>
  <si>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</si>
  <si>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</si>
  <si>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</si>
  <si>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</si>
  <si>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</si>
  <si>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</si>
  <si>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</si>
  <si>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</si>
  <si>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</si>
  <si>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</si>
  <si>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</si>
  <si>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</si>
  <si>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</si>
  <si>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</si>
  <si>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</si>
  <si>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</si>
  <si>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</si>
  <si>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</si>
  <si>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</si>
  <si>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</si>
  <si>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</si>
  <si>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</si>
  <si>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</si>
  <si>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</si>
  <si>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</si>
  <si>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</si>
  <si>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</si>
  <si>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</si>
  <si>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</si>
  <si>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</si>
  <si>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</si>
  <si>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</si>
  <si>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其他资源勘探工业信息等支出</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</si>
  <si>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</si>
  <si>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</si>
  <si>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</si>
  <si>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</si>
  <si>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t>
  </si>
  <si>
    <t>十五、商业服务业等支出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</si>
  <si>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</si>
  <si>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</si>
  <si>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</si>
  <si>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</si>
  <si>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</si>
  <si>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</si>
  <si>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</si>
  <si>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</si>
  <si>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</si>
  <si>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t>
  </si>
  <si>
    <t xml:space="preserve">      服务业基础设施建设</t>
  </si>
  <si>
    <t xml:space="preserve">      其他商业服务业等支出</t>
  </si>
  <si>
    <t>十六、金融支出</t>
  </si>
  <si>
    <t xml:space="preserve">    金融部门行政支出</t>
  </si>
  <si>
    <t xml:space="preserve">      安全防卫</t>
  </si>
  <si>
    <t xml:space="preserve">      金融部门其他行政支出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</si>
  <si>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</si>
  <si>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</si>
  <si>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</si>
  <si>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</si>
  <si>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</si>
  <si>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</si>
  <si>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其他金融支出</t>
  </si>
  <si>
    <t>十七、援助其他地区支出</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</si>
  <si>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</si>
  <si>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</si>
  <si>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</si>
  <si>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</si>
  <si>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</si>
  <si>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</si>
  <si>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</si>
  <si>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</si>
  <si>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</si>
  <si>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十八、自然资源海洋气象等支出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</si>
  <si>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</si>
  <si>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</si>
  <si>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</si>
  <si>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</si>
  <si>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</si>
  <si>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</si>
  <si>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</si>
  <si>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</si>
  <si>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</si>
  <si>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</si>
  <si>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</si>
  <si>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</si>
  <si>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</si>
  <si>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</si>
  <si>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</si>
  <si>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</si>
  <si>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</si>
  <si>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</si>
  <si>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</si>
  <si>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</si>
  <si>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</si>
  <si>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</si>
  <si>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</si>
  <si>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</si>
  <si>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</si>
  <si>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</si>
  <si>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</si>
  <si>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</si>
  <si>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</si>
  <si>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</si>
  <si>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</si>
  <si>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</si>
  <si>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</si>
  <si>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</si>
  <si>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</si>
  <si>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t>
  </si>
  <si>
    <t>十九、住房保障支出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</si>
  <si>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</si>
  <si>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</si>
  <si>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</si>
  <si>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</si>
  <si>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</si>
  <si>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</si>
  <si>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</si>
  <si>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</si>
  <si>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</si>
  <si>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</si>
  <si>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</si>
  <si>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</si>
  <si>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</si>
  <si>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</si>
  <si>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</si>
  <si>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</si>
  <si>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</si>
  <si>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</si>
  <si>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</si>
  <si>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二十、粮油物资储备支出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</si>
  <si>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</si>
  <si>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</si>
  <si>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</si>
  <si>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</si>
  <si>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</si>
  <si>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</si>
  <si>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</si>
  <si>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</si>
  <si>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</si>
  <si>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</si>
  <si>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</si>
  <si>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</si>
  <si>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</si>
  <si>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</si>
  <si>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</si>
  <si>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</si>
  <si>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</si>
  <si>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</si>
  <si>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</si>
  <si>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</si>
  <si>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</si>
  <si>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</si>
  <si>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t>
  </si>
  <si>
    <t xml:space="preserve">      天然铀能源储备</t>
  </si>
  <si>
    <t xml:space="preserve">      煤炭储备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</si>
  <si>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</si>
  <si>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</si>
  <si>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</si>
  <si>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</si>
  <si>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</si>
  <si>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</si>
  <si>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</si>
  <si>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</si>
  <si>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</si>
  <si>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</si>
  <si>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</si>
  <si>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</si>
  <si>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</si>
  <si>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</si>
  <si>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</si>
  <si>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</si>
  <si>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</si>
  <si>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</si>
  <si>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</si>
  <si>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二十一、灾害防治及应急管理支出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</si>
  <si>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</si>
  <si>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</si>
  <si>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</si>
  <si>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</si>
  <si>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</si>
  <si>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</si>
  <si>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</si>
  <si>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</si>
  <si>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</si>
  <si>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</si>
  <si>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</si>
  <si>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</si>
  <si>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</si>
  <si>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</si>
  <si>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</si>
  <si>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</si>
  <si>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</si>
  <si>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</si>
  <si>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</si>
  <si>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</si>
  <si>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</si>
  <si>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</si>
  <si>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</si>
  <si>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</si>
  <si>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</si>
  <si>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</si>
  <si>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</si>
  <si>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</si>
  <si>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</si>
  <si>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</si>
  <si>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</si>
  <si>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</si>
  <si>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</si>
  <si>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</si>
  <si>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</si>
  <si>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</si>
  <si>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</si>
  <si>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其他自然灾害救灾及恢复重建支出</t>
  </si>
  <si>
    <t xml:space="preserve">    其他灾害防治及应急管理支出</t>
  </si>
  <si>
    <t>二十二、预备费</t>
  </si>
  <si>
    <t>二十三、债务付息支出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</si>
  <si>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</si>
  <si>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</si>
  <si>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</si>
  <si>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</si>
  <si>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</si>
  <si>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二十四、债务发行费用支出</t>
  </si>
  <si>
    <t xml:space="preserve">    地方政府一般债务发行费用支出</t>
  </si>
  <si>
    <t>二十五、其他支出</t>
  </si>
  <si>
    <t xml:space="preserve">    年初预留</t>
  </si>
  <si>
    <t>支出合计</t>
  </si>
  <si>
    <t>表三</t>
  </si>
  <si>
    <t>2020年一般公共预算收支平衡表</t>
  </si>
  <si>
    <r>
      <rPr>
        <b/>
        <sz val="12"/>
        <rFont val="宋体"/>
        <charset val="134"/>
      </rPr>
      <t>收</t>
    </r>
    <r>
      <rPr>
        <b/>
        <sz val="14"/>
        <rFont val="宋体"/>
        <charset val="134"/>
      </rPr>
      <t>入</t>
    </r>
  </si>
  <si>
    <r>
      <rPr>
        <b/>
        <sz val="12"/>
        <rFont val="宋体"/>
        <charset val="134"/>
      </rPr>
      <t>支</t>
    </r>
    <r>
      <rPr>
        <b/>
        <sz val="14"/>
        <rFont val="宋体"/>
        <charset val="134"/>
      </rPr>
      <t>出</t>
    </r>
  </si>
  <si>
    <t>中央</t>
  </si>
  <si>
    <t>自治区</t>
  </si>
  <si>
    <t>基数</t>
  </si>
  <si>
    <t>合计</t>
  </si>
  <si>
    <t>一般</t>
  </si>
  <si>
    <t>专项</t>
  </si>
  <si>
    <t>本级收入合计</t>
  </si>
  <si>
    <t>本级支出合计</t>
  </si>
  <si>
    <t>转移性收入</t>
  </si>
  <si>
    <t>转移性支出</t>
  </si>
  <si>
    <t xml:space="preserve">  上级补助收入</t>
  </si>
  <si>
    <t xml:space="preserve">  上解支出</t>
  </si>
  <si>
    <t xml:space="preserve">    返还性收入</t>
  </si>
  <si>
    <t xml:space="preserve">    体制上解支出</t>
  </si>
  <si>
    <t xml:space="preserve">      所得税基数返还收入 </t>
  </si>
  <si>
    <t xml:space="preserve">    专项上解支出</t>
  </si>
  <si>
    <t xml:space="preserve">      成品油税费改革税收返还收入</t>
  </si>
  <si>
    <t xml:space="preserve">      增值税税收返还收入</t>
  </si>
  <si>
    <t xml:space="preserve">      消费税税收返还收入</t>
  </si>
  <si>
    <t xml:space="preserve">      增值税“五五分享”税收返还收入</t>
  </si>
  <si>
    <t xml:space="preserve">      其他返还性收入</t>
  </si>
  <si>
    <t xml:space="preserve">    一般性转移支付收入</t>
  </si>
  <si>
    <t xml:space="preserve">      体制补助收入</t>
  </si>
  <si>
    <t xml:space="preserve">      均衡性转移支付收入</t>
  </si>
  <si>
    <t xml:space="preserve">      县级基本财力保障机制奖补资金收入</t>
  </si>
  <si>
    <t xml:space="preserve">      结算补助收入</t>
  </si>
  <si>
    <t xml:space="preserve">      资源枯竭型城市转移支付补助收入</t>
  </si>
  <si>
    <t xml:space="preserve">      企业事业单位划转补助收入</t>
  </si>
  <si>
    <t xml:space="preserve">      产粮（油）大县奖励资金收入</t>
  </si>
  <si>
    <t xml:space="preserve">      重点生态功能区转移支付收入</t>
  </si>
  <si>
    <t xml:space="preserve">      固定数额补助收入</t>
  </si>
  <si>
    <t xml:space="preserve">      革命老区转移支付收入</t>
  </si>
  <si>
    <t xml:space="preserve">      民族地区转移支付收入</t>
  </si>
  <si>
    <t xml:space="preserve">      边境地区转移支付收入</t>
  </si>
  <si>
    <t xml:space="preserve">      贫困地区转移支付收入</t>
  </si>
  <si>
    <t xml:space="preserve">      一般公共服务共同财政事权转移支付收入</t>
  </si>
  <si>
    <t xml:space="preserve">      外交共同财政事权转移支付收入</t>
  </si>
  <si>
    <t xml:space="preserve">      国防共同财政事权转移支付收入</t>
  </si>
  <si>
    <t xml:space="preserve">      公共安全共同财政事权转移支付收入</t>
  </si>
  <si>
    <t xml:space="preserve">      教育共同财政事权转移支付收入</t>
  </si>
  <si>
    <t xml:space="preserve">      科学技术共同财政事权转移支付收入</t>
  </si>
  <si>
    <t xml:space="preserve">      文化旅游体育与传媒共同财政事权转移支付收入</t>
  </si>
  <si>
    <t xml:space="preserve">      社会保障和就业共同财政事权转移支付收入</t>
  </si>
  <si>
    <t xml:space="preserve">      医疗卫生共同财政事权转移支付收入</t>
  </si>
  <si>
    <t xml:space="preserve">      节能环保共同财政事权转移支付收入</t>
  </si>
  <si>
    <t xml:space="preserve">      城乡社区共同财政事权转移支付收入</t>
  </si>
  <si>
    <t xml:space="preserve">      农林水共同财政事权转移支付收入</t>
  </si>
  <si>
    <t xml:space="preserve">      交通运输共同财政事权转移支付收入</t>
  </si>
  <si>
    <t xml:space="preserve">      资源勘探信息等共同财政事权转移支付收入</t>
  </si>
  <si>
    <t xml:space="preserve">      商业服务业等共同财政事权转移支付收入</t>
  </si>
  <si>
    <t xml:space="preserve">      金融共同财政事权转移支付收入</t>
  </si>
  <si>
    <t xml:space="preserve">      自然资源海洋气象等共同财政事权转移支付收入</t>
  </si>
  <si>
    <t xml:space="preserve">      住房保障共同财政事权转移支付收入</t>
  </si>
  <si>
    <t xml:space="preserve">      粮油物资储备共同财政事权转移支付收入</t>
  </si>
  <si>
    <t xml:space="preserve">      灾害防治及应急管理共同财政事权转移支付收入</t>
  </si>
  <si>
    <t xml:space="preserve">      其他共同财政事权转移支付收入</t>
  </si>
  <si>
    <t xml:space="preserve">      其他一般性转移支付收入</t>
  </si>
  <si>
    <t xml:space="preserve">    专项转移支付收入</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</si>
  <si>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</si>
  <si>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</si>
  <si>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</si>
  <si>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</si>
  <si>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</si>
  <si>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</si>
  <si>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</si>
  <si>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</si>
  <si>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</si>
  <si>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</si>
  <si>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</si>
  <si>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</si>
  <si>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</si>
  <si>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</si>
  <si>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</si>
  <si>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</si>
  <si>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</si>
  <si>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</si>
  <si>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</si>
  <si>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</si>
  <si>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 xml:space="preserve">      其他收入</t>
  </si>
  <si>
    <t xml:space="preserve">  上年结余收入</t>
  </si>
  <si>
    <t xml:space="preserve">  调入资金</t>
  </si>
  <si>
    <t xml:space="preserve">  调出资金</t>
  </si>
  <si>
    <t xml:space="preserve">    从政府性基金预算调入</t>
  </si>
  <si>
    <t xml:space="preserve">  年终结余</t>
  </si>
  <si>
    <t xml:space="preserve">    从国有资本经营预算调入</t>
  </si>
  <si>
    <t xml:space="preserve">  地方政府一般债务还本支出</t>
  </si>
  <si>
    <t xml:space="preserve">    从其他资金调入</t>
  </si>
  <si>
    <t xml:space="preserve">  地方政府一般债务转贷支出</t>
  </si>
  <si>
    <t xml:space="preserve">  地方政府一般债务收入</t>
  </si>
  <si>
    <t xml:space="preserve">  援助其他地区支出</t>
  </si>
  <si>
    <t xml:space="preserve">  地方政府一般债务转贷收入</t>
  </si>
  <si>
    <t xml:space="preserve">  安排预算稳定调节基金</t>
  </si>
  <si>
    <t xml:space="preserve">  接受其他地区援助收入</t>
  </si>
  <si>
    <t xml:space="preserve">  补充预算周转金</t>
  </si>
  <si>
    <t xml:space="preserve">  动用预算稳定调节基金</t>
  </si>
  <si>
    <t>收入总计</t>
  </si>
  <si>
    <t>支出总计</t>
  </si>
  <si>
    <t>表四</t>
  </si>
  <si>
    <t>2020年一般公共预算支出资金来源情况表</t>
  </si>
  <si>
    <t>财力安排</t>
  </si>
  <si>
    <t>专项转移支付收入安排</t>
  </si>
  <si>
    <t>动用上年结余安排</t>
  </si>
  <si>
    <t>调入资金</t>
  </si>
  <si>
    <t>政府债务资金</t>
  </si>
  <si>
    <t>其他资金</t>
  </si>
  <si>
    <t>二十一、预备费</t>
  </si>
  <si>
    <t>二十二、债务付息支出</t>
  </si>
  <si>
    <t xml:space="preserve">      地方政府一般债务付息支出</t>
  </si>
  <si>
    <t>二十三、债务发行费用支出</t>
  </si>
  <si>
    <t>二十四、其他支出</t>
  </si>
  <si>
    <t xml:space="preserve">      年初预留</t>
  </si>
  <si>
    <t xml:space="preserve">      其他支出</t>
  </si>
  <si>
    <t>表五</t>
  </si>
  <si>
    <t>2020年政府预算支出经济分类情况表</t>
  </si>
  <si>
    <t>单位:万元</t>
  </si>
  <si>
    <t>总计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</si>
  <si>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</si>
  <si>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</si>
  <si>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</si>
  <si>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</si>
  <si>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</si>
  <si>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</si>
  <si>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</si>
  <si>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</si>
  <si>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</si>
  <si>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</si>
  <si>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</si>
  <si>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债务还本支出</t>
  </si>
  <si>
    <t>预备费及预留</t>
  </si>
  <si>
    <t>其他支出</t>
  </si>
  <si>
    <t>一、一般公共服务支出</t>
  </si>
  <si>
    <t>十四、资源勘探信息等支出</t>
  </si>
  <si>
    <t>表六之一</t>
  </si>
  <si>
    <t>2020年地市县一般公共预算收支表</t>
  </si>
  <si>
    <t>2016年分地市县公共财政收支预算表</t>
  </si>
  <si>
    <t>地    区</t>
  </si>
  <si>
    <t>收       入</t>
  </si>
  <si>
    <t>税　　　　收　　　　收　　　　入</t>
  </si>
  <si>
    <t>非  税  收  入</t>
  </si>
  <si>
    <t>小计</t>
  </si>
  <si>
    <t>增值税</t>
  </si>
  <si>
    <t>企业_x000D_
所得税</t>
  </si>
  <si>
    <t>企业
所得税退税</t>
  </si>
  <si>
    <t>个人_x000D_
所得税</t>
  </si>
  <si>
    <t>资源税</t>
  </si>
  <si>
    <t>城市维护_x000D_
建设税</t>
  </si>
  <si>
    <t>房产税</t>
  </si>
  <si>
    <t>印花税</t>
  </si>
  <si>
    <t>城镇土地使用税</t>
  </si>
  <si>
    <t>土地增值税</t>
  </si>
  <si>
    <t>车船税</t>
  </si>
  <si>
    <t>耕地_x000D_
占用税</t>
  </si>
  <si>
    <t>契税</t>
  </si>
  <si>
    <t>烟叶税</t>
  </si>
  <si>
    <t>环境保护税</t>
  </si>
  <si>
    <t>其他各项_x000D_税收收入</t>
  </si>
  <si>
    <t>专项_x000D_
收入</t>
  </si>
  <si>
    <t>行政事_x000D_
业性收_x000D_
费收入</t>
  </si>
  <si>
    <t>罚没_x000D_
收入</t>
  </si>
  <si>
    <t>国有资本_x000D_经营收入</t>
  </si>
  <si>
    <t>国有资源_x000D_
（资产）有_x000D_
偿使用收入</t>
  </si>
  <si>
    <t>捐赠
收入</t>
  </si>
  <si>
    <t>政府住房基金收入</t>
  </si>
  <si>
    <t>其他_x000D_
收入</t>
  </si>
  <si>
    <t>xx省（区、市）</t>
  </si>
  <si>
    <t>本级</t>
  </si>
  <si>
    <t>地（市）合计</t>
  </si>
  <si>
    <t>xx地（市、州）</t>
  </si>
  <si>
    <t>区县级合计</t>
  </si>
  <si>
    <t>xx区</t>
  </si>
  <si>
    <t>……</t>
  </si>
  <si>
    <t>策勒县</t>
  </si>
  <si>
    <t>表六之二</t>
  </si>
  <si>
    <t>支            出</t>
  </si>
  <si>
    <t>支出
合计</t>
  </si>
  <si>
    <t>一般公共服务</t>
  </si>
  <si>
    <t>外交</t>
  </si>
  <si>
    <t>国防</t>
  </si>
  <si>
    <t>公共
安全</t>
  </si>
  <si>
    <t>教育</t>
  </si>
  <si>
    <t>科学
技术</t>
  </si>
  <si>
    <t>文化旅游体育与传媒</t>
  </si>
  <si>
    <t>社会保障和就业</t>
  </si>
  <si>
    <t>卫生健康</t>
  </si>
  <si>
    <t>节能环保</t>
  </si>
  <si>
    <t>城乡社区</t>
  </si>
  <si>
    <t>农林水</t>
  </si>
  <si>
    <t>交通
运输</t>
  </si>
  <si>
    <t>资源勘探信息等</t>
  </si>
  <si>
    <t>商业服务业等</t>
  </si>
  <si>
    <t>金融</t>
  </si>
  <si>
    <t>援助其他地区支出</t>
  </si>
  <si>
    <t>自然资源海洋气象等</t>
  </si>
  <si>
    <t>住房保障支出</t>
  </si>
  <si>
    <t>粮油物资储备</t>
  </si>
  <si>
    <t>灾害防治及应急管理</t>
  </si>
  <si>
    <t>债务付息支出</t>
  </si>
  <si>
    <t>债务发行费用支出</t>
  </si>
  <si>
    <t>其他
支出</t>
  </si>
  <si>
    <t>二、外交</t>
  </si>
  <si>
    <t>三、国防</t>
  </si>
  <si>
    <t>五、教育</t>
  </si>
  <si>
    <t>六、科学技术</t>
  </si>
  <si>
    <t>七、文化体育与传媒</t>
  </si>
  <si>
    <t>八、社会保障和就业</t>
  </si>
  <si>
    <t>九、医疗卫生</t>
  </si>
  <si>
    <t>十、环境保护</t>
  </si>
  <si>
    <t>十一、城乡社区事务</t>
  </si>
  <si>
    <t>十二、农林水事务</t>
  </si>
  <si>
    <t>十三、交通运输</t>
  </si>
  <si>
    <t>十四、资源勘探电力信息等事务</t>
  </si>
  <si>
    <t>十五、商业服务业等事务</t>
  </si>
  <si>
    <t>十六、金融监管等事务支出</t>
  </si>
  <si>
    <t>十八、国土资源气象等事务</t>
  </si>
  <si>
    <t>二十、粮油物资储备管理事务</t>
  </si>
  <si>
    <t>二十一、国债还本付息支出</t>
  </si>
  <si>
    <t>二十二、其他支出</t>
  </si>
  <si>
    <t>表七之一</t>
  </si>
  <si>
    <t>2020年省对下一般公共预算转移支付预算表</t>
  </si>
  <si>
    <t>转移支付合计</t>
  </si>
  <si>
    <r>
      <rPr>
        <sz val="9"/>
        <rFont val="宋体"/>
        <charset val="134"/>
      </rPr>
      <t xml:space="preserve">一 </t>
    </r>
    <r>
      <rPr>
        <sz val="9"/>
        <rFont val="宋体"/>
        <charset val="134"/>
      </rPr>
      <t xml:space="preserve">         </t>
    </r>
    <r>
      <rPr>
        <sz val="9"/>
        <rFont val="宋体"/>
        <charset val="134"/>
      </rPr>
      <t>般</t>
    </r>
    <r>
      <rPr>
        <sz val="9"/>
        <rFont val="宋体"/>
        <charset val="134"/>
      </rPr>
      <t xml:space="preserve">              </t>
    </r>
    <r>
      <rPr>
        <sz val="9"/>
        <rFont val="宋体"/>
        <charset val="134"/>
      </rPr>
      <t>性</t>
    </r>
    <r>
      <rPr>
        <sz val="9"/>
        <rFont val="宋体"/>
        <charset val="134"/>
      </rPr>
      <t xml:space="preserve">                 </t>
    </r>
    <r>
      <rPr>
        <sz val="9"/>
        <rFont val="宋体"/>
        <charset val="134"/>
      </rPr>
      <t>转</t>
    </r>
    <r>
      <rPr>
        <sz val="9"/>
        <rFont val="宋体"/>
        <charset val="134"/>
      </rPr>
      <t xml:space="preserve">               </t>
    </r>
    <r>
      <rPr>
        <sz val="9"/>
        <rFont val="宋体"/>
        <charset val="134"/>
      </rPr>
      <t>移</t>
    </r>
    <r>
      <rPr>
        <sz val="9"/>
        <rFont val="宋体"/>
        <charset val="134"/>
      </rPr>
      <t xml:space="preserve">                 </t>
    </r>
    <r>
      <rPr>
        <sz val="9"/>
        <rFont val="宋体"/>
        <charset val="134"/>
      </rPr>
      <t>支</t>
    </r>
    <r>
      <rPr>
        <sz val="9"/>
        <rFont val="宋体"/>
        <charset val="134"/>
      </rPr>
      <t xml:space="preserve">            </t>
    </r>
    <r>
      <rPr>
        <sz val="9"/>
        <rFont val="宋体"/>
        <charset val="134"/>
      </rPr>
      <t>付</t>
    </r>
  </si>
  <si>
    <t>一般性转移支付小计</t>
  </si>
  <si>
    <t>体制补助收入</t>
  </si>
  <si>
    <t>均衡性转移支付收入</t>
  </si>
  <si>
    <t>县级基本财力保障机制奖补资金收入</t>
  </si>
  <si>
    <t>结算补助收入</t>
  </si>
  <si>
    <t>资源枯竭型城市转移支付补助收入</t>
  </si>
  <si>
    <t>企业事业单位划转补助收入</t>
  </si>
  <si>
    <t>产粮（油）大县奖励资金收入</t>
  </si>
  <si>
    <t>重点生态功能区转移支付收入</t>
  </si>
  <si>
    <t>固定数额补助收入</t>
  </si>
  <si>
    <t>革命老区转移支付收入</t>
  </si>
  <si>
    <t>民族地区转移支付收入</t>
  </si>
  <si>
    <t>边境地区转移支付收入</t>
  </si>
  <si>
    <t>贫困地区转移支付收入</t>
  </si>
  <si>
    <t>一般公共服务共同财政事权转移支付收入</t>
  </si>
  <si>
    <t>外交共同财政事权转移支付收入</t>
  </si>
  <si>
    <t>国防共同财政事权转移支付收入</t>
  </si>
  <si>
    <t>公共安全共同财政事权转移支付收入</t>
  </si>
  <si>
    <t>教育共同财政事权转移支付收入</t>
  </si>
  <si>
    <t>科学技术共同财政事权转移支付收入</t>
  </si>
  <si>
    <t>文化旅游体育与传媒共同财政事权转移支付收入</t>
  </si>
  <si>
    <t>社会保障和就业共同财政事权转移支付收入</t>
  </si>
  <si>
    <t>医疗卫生共同财政事权转移支付收入</t>
  </si>
  <si>
    <t>节能环保共同财政事权转移支付收入</t>
  </si>
  <si>
    <t>城乡社区共同财政事权转移支付收入</t>
  </si>
  <si>
    <t>农林水共同财政事权转移支付收入</t>
  </si>
  <si>
    <t>交通运输共同财政事权转移支付收入</t>
  </si>
  <si>
    <t>资源勘探信息等共同财政事权转移支付收入</t>
  </si>
  <si>
    <t>商业服务业等共同财政事权转移支付收入</t>
  </si>
  <si>
    <t>金融共同财政事权转移支付收入</t>
  </si>
  <si>
    <t>自然资源海洋气象等共同财政事权转移支付收入</t>
  </si>
  <si>
    <t>住房保障共同财政事权转移支付收入</t>
  </si>
  <si>
    <t>粮油物资储备共同财政事权转移支付收入</t>
  </si>
  <si>
    <t>灾害防治及应急管理共同财政事权转移支付收入</t>
  </si>
  <si>
    <t>其他共同财政事权转移支付收入</t>
  </si>
  <si>
    <t>其他一般性转移支付收入</t>
  </si>
  <si>
    <t>表七之二</t>
  </si>
  <si>
    <r>
      <rPr>
        <sz val="9"/>
        <rFont val="宋体"/>
        <charset val="134"/>
      </rPr>
      <t xml:space="preserve">专                   项                 </t>
    </r>
    <r>
      <rPr>
        <sz val="9"/>
        <rFont val="宋体"/>
        <charset val="134"/>
      </rPr>
      <t>转</t>
    </r>
    <r>
      <rPr>
        <sz val="9"/>
        <rFont val="宋体"/>
        <charset val="134"/>
      </rPr>
      <t xml:space="preserve">               </t>
    </r>
    <r>
      <rPr>
        <sz val="9"/>
        <rFont val="宋体"/>
        <charset val="134"/>
      </rPr>
      <t>移</t>
    </r>
    <r>
      <rPr>
        <sz val="9"/>
        <rFont val="宋体"/>
        <charset val="134"/>
      </rPr>
      <t xml:space="preserve">                 </t>
    </r>
    <r>
      <rPr>
        <sz val="9"/>
        <rFont val="宋体"/>
        <charset val="134"/>
      </rPr>
      <t>支</t>
    </r>
    <r>
      <rPr>
        <sz val="9"/>
        <rFont val="宋体"/>
        <charset val="134"/>
      </rPr>
      <t xml:space="preserve">            </t>
    </r>
    <r>
      <rPr>
        <sz val="9"/>
        <rFont val="宋体"/>
        <charset val="134"/>
      </rPr>
      <t>付</t>
    </r>
  </si>
  <si>
    <t>专项转移支付小计</t>
  </si>
  <si>
    <t>卫生
健康</t>
  </si>
  <si>
    <t>节能
环保</t>
  </si>
  <si>
    <t>城乡
社区</t>
  </si>
  <si>
    <t>自然资源海洋气象</t>
  </si>
  <si>
    <t>住房
保障</t>
  </si>
  <si>
    <t>其他专项转移支付</t>
  </si>
  <si>
    <t>表八</t>
  </si>
  <si>
    <t>2020年政府性基金预算收支表</t>
  </si>
  <si>
    <r>
      <rPr>
        <b/>
        <sz val="14"/>
        <rFont val="宋体"/>
        <charset val="134"/>
      </rPr>
      <t>收</t>
    </r>
    <r>
      <rPr>
        <b/>
        <sz val="14"/>
        <rFont val="宋体"/>
        <charset val="134"/>
      </rPr>
      <t>入</t>
    </r>
  </si>
  <si>
    <r>
      <rPr>
        <b/>
        <sz val="14"/>
        <rFont val="宋体"/>
        <charset val="134"/>
      </rPr>
      <t>支</t>
    </r>
    <r>
      <rPr>
        <b/>
        <sz val="14"/>
        <rFont val="宋体"/>
        <charset val="134"/>
      </rPr>
      <t>出</t>
    </r>
  </si>
  <si>
    <t>一、农网还贷资金收入</t>
  </si>
  <si>
    <t>一、文化旅游体育与传媒支出</t>
  </si>
  <si>
    <t>二、海南省高等级公路车辆通行附加费收入</t>
  </si>
  <si>
    <t xml:space="preserve">   国家电影事业发展专项资金安排的支出</t>
  </si>
  <si>
    <t>三、港口建设费收入</t>
  </si>
  <si>
    <t xml:space="preserve">   旅游发展基金支出</t>
  </si>
  <si>
    <t>四、国家电影事业发展专项资金收入</t>
  </si>
  <si>
    <t xml:space="preserve">   国家电影事业发展专项资金对应专项债务收入安排的支出</t>
  </si>
  <si>
    <t>五、国有土地收益基金收入</t>
  </si>
  <si>
    <t>二、社会保障和就业支出</t>
  </si>
  <si>
    <t>六、农业土地开发资金收入</t>
  </si>
  <si>
    <t xml:space="preserve">    大中型水库移民后期扶持基金支出</t>
  </si>
  <si>
    <t>七、国有土地使用权出让收入</t>
  </si>
  <si>
    <t xml:space="preserve">    小型水库移民扶助基金安排的支出</t>
  </si>
  <si>
    <t>八、大中型水库库区基金收入</t>
  </si>
  <si>
    <t xml:space="preserve">    小型水库移民扶助基金对应专项债务收入安排的支出</t>
  </si>
  <si>
    <t>九、彩票公益金收入</t>
  </si>
  <si>
    <t>三、节能环保支出</t>
  </si>
  <si>
    <t>十、城市基础设施配套费收入</t>
  </si>
  <si>
    <t xml:space="preserve">    可再生能源电价附加收入安排的支出</t>
  </si>
  <si>
    <t>十一、小型水库移民扶助基金收入</t>
  </si>
  <si>
    <t xml:space="preserve">    废弃电器电子产品处理基金支出</t>
  </si>
  <si>
    <t>十二、国家重大水利工程建设基金收入</t>
  </si>
  <si>
    <t>四、城乡社区支出</t>
  </si>
  <si>
    <t>十三、车辆通行费</t>
  </si>
  <si>
    <t xml:space="preserve">    国有土地使用权出让收入安排的支出</t>
  </si>
  <si>
    <t>十四、污水处理费收入</t>
  </si>
  <si>
    <t xml:space="preserve">    国有土地收益基金安排的支出</t>
  </si>
  <si>
    <t>十五、彩票发行机构和彩票销售机构的业务费用</t>
  </si>
  <si>
    <t xml:space="preserve">    农业土地开发资金安排的支出</t>
  </si>
  <si>
    <t>十六、其他政府性基金收入</t>
  </si>
  <si>
    <t xml:space="preserve">    城市基础设施配套费安排的支出</t>
  </si>
  <si>
    <t>十七、专项债券对应项目专项收入</t>
  </si>
  <si>
    <t xml:space="preserve">    污水处理费安排的支出</t>
  </si>
  <si>
    <t xml:space="preserve">    土地储备专项债券收入安排的支出</t>
  </si>
  <si>
    <t xml:space="preserve">    棚户区改造专项债券收入安排的支出</t>
  </si>
  <si>
    <t xml:space="preserve">    城市基础设施配套费对应专项债务收入安排的支出</t>
  </si>
  <si>
    <t xml:space="preserve">    污水处理费对应专项债务收入安排的支出</t>
  </si>
  <si>
    <t xml:space="preserve">    国有土地使用权出让收入对应专项债务收入安排的支出</t>
  </si>
  <si>
    <t>五、农林水支出</t>
  </si>
  <si>
    <t xml:space="preserve">    大中型水库库区基金安排的支出</t>
  </si>
  <si>
    <t xml:space="preserve">    三峡水库库区基金支出</t>
  </si>
  <si>
    <t xml:space="preserve">    国家重大水利工程建设基金安排的支出</t>
  </si>
  <si>
    <t xml:space="preserve">    大中型水库库区基金对应专项债务收入安排的支出</t>
  </si>
  <si>
    <t xml:space="preserve">    国家重大水利工程建设基金对应专项债务收入安排的支出</t>
  </si>
  <si>
    <t>六、交通运输支出</t>
  </si>
  <si>
    <t xml:space="preserve">    海南省高等级公路车辆通行附加费安排的支出</t>
  </si>
  <si>
    <t xml:space="preserve">    车辆通行费安排的支出</t>
  </si>
  <si>
    <t xml:space="preserve">    港口建设费安排的支出</t>
  </si>
  <si>
    <t xml:space="preserve">    铁路建设基金支出</t>
  </si>
  <si>
    <t xml:space="preserve">    船舶油污损害赔偿基金支出</t>
  </si>
  <si>
    <t xml:space="preserve">    民航发展基金支出</t>
  </si>
  <si>
    <t xml:space="preserve">    海南省高等级公路车辆通行附加费对应专项债务收入安排的支出</t>
  </si>
  <si>
    <t xml:space="preserve">    政府收费公路专项债券收入安排的支出</t>
  </si>
  <si>
    <t xml:space="preserve">    车辆通行费对应专项债务收入安排的支出</t>
  </si>
  <si>
    <t xml:space="preserve">    港口建设费对应专项债务收入安排的支出</t>
  </si>
  <si>
    <t>七、资源勘探工业信息等支出</t>
  </si>
  <si>
    <t xml:space="preserve">    农网还贷资金支出</t>
  </si>
  <si>
    <t>八、其他支出</t>
  </si>
  <si>
    <t xml:space="preserve">    其他政府性基金及对应专项债务收入安排的支出</t>
  </si>
  <si>
    <t xml:space="preserve">    彩票发行销售机构业务费安排的支出</t>
  </si>
  <si>
    <t xml:space="preserve">    彩票公益金安排的支出</t>
  </si>
  <si>
    <t>九、债务付息支出</t>
  </si>
  <si>
    <t>十、债务发行费用支出</t>
  </si>
  <si>
    <t xml:space="preserve">  政府性基金转移收入</t>
  </si>
  <si>
    <t xml:space="preserve">  政府性基金转移支付</t>
  </si>
  <si>
    <t xml:space="preserve">    政府性基金补助收入</t>
  </si>
  <si>
    <t xml:space="preserve">    政府性基金补助支出</t>
  </si>
  <si>
    <t xml:space="preserve">    政府性基金上解收入</t>
  </si>
  <si>
    <t xml:space="preserve">    政府性基金上解支出</t>
  </si>
  <si>
    <t xml:space="preserve"> 调出资金</t>
  </si>
  <si>
    <t xml:space="preserve"> 年终结余</t>
  </si>
  <si>
    <t xml:space="preserve">    其中：地方政府性基金调入专项收入</t>
  </si>
  <si>
    <t xml:space="preserve"> 地方政府专项债务还本支出</t>
  </si>
  <si>
    <t xml:space="preserve">  地方政府专项债务收入</t>
  </si>
  <si>
    <t xml:space="preserve"> 地方政府专项债务转贷支出</t>
  </si>
  <si>
    <t xml:space="preserve">  地方政府专项债务转贷收入</t>
  </si>
  <si>
    <t>表九</t>
  </si>
  <si>
    <t>2020年政府性基金预算收支明细表</t>
  </si>
  <si>
    <r>
      <rPr>
        <b/>
        <sz val="11"/>
        <rFont val="宋体"/>
        <charset val="134"/>
      </rPr>
      <t>项</t>
    </r>
    <r>
      <rPr>
        <b/>
        <sz val="12"/>
        <rFont val="宋体"/>
        <charset val="134"/>
      </rPr>
      <t>目</t>
    </r>
  </si>
  <si>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</si>
  <si>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</si>
  <si>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</si>
  <si>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</si>
  <si>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</si>
  <si>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土地出让价款收入</t>
  </si>
  <si>
    <t xml:space="preserve">  补缴的土地价款</t>
  </si>
  <si>
    <t xml:space="preserve">      宣传促销</t>
  </si>
  <si>
    <t xml:space="preserve">  划拨土地收入</t>
  </si>
  <si>
    <t xml:space="preserve">      行业规划</t>
  </si>
  <si>
    <r>
      <rPr>
        <sz val="11"/>
        <rFont val="宋体"/>
        <charset val="134"/>
      </rPr>
      <t xml:space="preserve"> </t>
    </r>
    <r>
      <rPr>
        <sz val="11"/>
        <rFont val="宋体"/>
        <charset val="134"/>
      </rPr>
      <t xml:space="preserve"> </t>
    </r>
    <r>
      <rPr>
        <sz val="11"/>
        <rFont val="宋体"/>
        <charset val="134"/>
      </rPr>
      <t>缴纳新增建设用地土地有偿使用费</t>
    </r>
  </si>
  <si>
    <t xml:space="preserve">      旅游事业补助</t>
  </si>
  <si>
    <t xml:space="preserve">  其他土地出让收入</t>
  </si>
  <si>
    <t xml:space="preserve">      地方旅游开发项目补助</t>
  </si>
  <si>
    <t xml:space="preserve">      其他旅游发展基金支出 </t>
  </si>
  <si>
    <t xml:space="preserve">  福利彩票公益金收入</t>
  </si>
  <si>
    <t xml:space="preserve">      资助城市影院</t>
  </si>
  <si>
    <t xml:space="preserve">  体育彩票公益金收入</t>
  </si>
  <si>
    <t xml:space="preserve">      其他国家电影事业发展专项资金对应专项债务收入支出</t>
  </si>
  <si>
    <t xml:space="preserve">      移民补助</t>
  </si>
  <si>
    <t xml:space="preserve">      基础设施建设和经济发展</t>
  </si>
  <si>
    <t xml:space="preserve">      其他大中型水库移民后期扶持基金支出</t>
  </si>
  <si>
    <t xml:space="preserve">  福利彩票销售机构的业务费用</t>
  </si>
  <si>
    <t xml:space="preserve">  体育彩票销售机构的业务费用</t>
  </si>
  <si>
    <t xml:space="preserve">  彩票兑奖周转金</t>
  </si>
  <si>
    <t xml:space="preserve">      其他小型水库移民扶助基金支出</t>
  </si>
  <si>
    <t xml:space="preserve">  彩票发行销售风险基金</t>
  </si>
  <si>
    <t xml:space="preserve">  彩票市场调控资金收入</t>
  </si>
  <si>
    <t xml:space="preserve">      其他小型水库移民扶助基金对应专项债务收入安排的支出</t>
  </si>
  <si>
    <t xml:space="preserve">      风力发电补助</t>
  </si>
  <si>
    <t xml:space="preserve">      太阳能发电补助</t>
  </si>
  <si>
    <t xml:space="preserve">      生物质能发电补助</t>
  </si>
  <si>
    <t xml:space="preserve">      其他可再生能源电价附加收入安排的支出</t>
  </si>
  <si>
    <t xml:space="preserve">      回收处理费用补贴</t>
  </si>
  <si>
    <t xml:space="preserve">      信息系统建设</t>
  </si>
  <si>
    <t xml:space="preserve">      基金征管经费</t>
  </si>
  <si>
    <t xml:space="preserve">      其他废弃电器电子产品处理基金支出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</si>
  <si>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</si>
  <si>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</si>
  <si>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</si>
  <si>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</si>
  <si>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</si>
  <si>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</si>
  <si>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</si>
  <si>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</si>
  <si>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</si>
  <si>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</si>
  <si>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</si>
  <si>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其他国有土地收益基金支出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</si>
  <si>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</si>
  <si>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</si>
  <si>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</si>
  <si>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</si>
  <si>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</si>
  <si>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污水处理费收入安排的支出</t>
  </si>
  <si>
    <t xml:space="preserve">      污水处理设施建设和运营</t>
  </si>
  <si>
    <t xml:space="preserve">      代征手续费</t>
  </si>
  <si>
    <t xml:space="preserve">      其他污水处理费安排的支出</t>
  </si>
  <si>
    <t xml:space="preserve">      其他土地储备专项债券收入安排的支出</t>
  </si>
  <si>
    <t xml:space="preserve">      其他棚户区改造专项债券收入安排的支出</t>
  </si>
  <si>
    <t xml:space="preserve">      其他城市基础设施配套费对应专项债务收入安排的支出</t>
  </si>
  <si>
    <t xml:space="preserve">      其他污水处理费对应专项债务收入安排的支出</t>
  </si>
  <si>
    <t xml:space="preserve">      其他国有土地使用权出让收入对应专项债务收入安排的支出</t>
  </si>
  <si>
    <t xml:space="preserve">      解决移民遗留问题</t>
  </si>
  <si>
    <t xml:space="preserve">      库区防护工程维护</t>
  </si>
  <si>
    <t xml:space="preserve">      其他大中型水库库区基金支出</t>
  </si>
  <si>
    <t xml:space="preserve">      库区维护和管理</t>
  </si>
  <si>
    <t xml:space="preserve">      其他三峡水库库区基金支出</t>
  </si>
  <si>
    <t xml:space="preserve">      三峡后续工作</t>
  </si>
  <si>
    <t xml:space="preserve">      地方重大水利工程建设</t>
  </si>
  <si>
    <t xml:space="preserve">      其他重大水利工程建设基金支出</t>
  </si>
  <si>
    <t xml:space="preserve">      公路还贷</t>
  </si>
  <si>
    <t xml:space="preserve">      其他海南省高等级公路车辆通行附加费安排的支出</t>
  </si>
  <si>
    <t xml:space="preserve">      政府还贷公路养护</t>
  </si>
  <si>
    <t xml:space="preserve">      政府还贷公路管理</t>
  </si>
  <si>
    <t xml:space="preserve">      其他车辆通行费安排的支出</t>
  </si>
  <si>
    <t xml:space="preserve">      航道建设和维护</t>
  </si>
  <si>
    <t xml:space="preserve">      航运保障系统建设</t>
  </si>
  <si>
    <t xml:space="preserve">      其他港口建设费安排的支出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</si>
  <si>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</si>
  <si>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</si>
  <si>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</si>
  <si>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</si>
  <si>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</si>
  <si>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</si>
  <si>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</si>
  <si>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</si>
  <si>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</si>
  <si>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</si>
  <si>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</si>
  <si>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</si>
  <si>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</si>
  <si>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</si>
  <si>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</si>
  <si>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</si>
  <si>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</si>
  <si>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</si>
  <si>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</si>
  <si>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</si>
  <si>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</si>
  <si>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其他海南省高等级公路车辆通行附加费对应专项债务收入安排的支出</t>
  </si>
  <si>
    <t xml:space="preserve">      其他政府收费公路专项债券收入安排的支出</t>
  </si>
  <si>
    <t xml:space="preserve">      其他港口建设费对应专项债务收入安排的支出</t>
  </si>
  <si>
    <t xml:space="preserve">      地方农网还贷资金支出</t>
  </si>
  <si>
    <t xml:space="preserve">      其他农网还贷资金支出</t>
  </si>
  <si>
    <t xml:space="preserve">      其他政府性基金安排的支出</t>
  </si>
  <si>
    <t xml:space="preserve">      其他地方自行试点项目收益专项债券收入安排的支出</t>
  </si>
  <si>
    <t xml:space="preserve">      其他政府性基金债务收入安排的支出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</si>
  <si>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</si>
  <si>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</si>
  <si>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</si>
  <si>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</si>
  <si>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</si>
  <si>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</si>
  <si>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</si>
  <si>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</si>
  <si>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</si>
  <si>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</si>
  <si>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</si>
  <si>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</si>
  <si>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</si>
  <si>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</si>
  <si>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</si>
  <si>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</si>
  <si>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用于城乡医疗救助的的彩票公益金支出</t>
  </si>
  <si>
    <t xml:space="preserve">      用于其他社会公益事业的彩票公益金支出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</si>
  <si>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</si>
  <si>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</si>
  <si>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</si>
  <si>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</si>
  <si>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</si>
  <si>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</si>
  <si>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</si>
  <si>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</si>
  <si>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</si>
  <si>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</si>
  <si>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</si>
  <si>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</si>
  <si>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</si>
  <si>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</si>
  <si>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</si>
  <si>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</si>
  <si>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</si>
  <si>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</si>
  <si>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</si>
  <si>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</si>
  <si>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</si>
  <si>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</si>
  <si>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</si>
  <si>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</si>
  <si>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</si>
  <si>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</si>
  <si>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</si>
  <si>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</si>
  <si>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</si>
  <si>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</si>
  <si>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其他地方自行试点项目收益专项债务发行费用支出</t>
  </si>
  <si>
    <t xml:space="preserve">      其他政府性基金债务发行费用支出</t>
  </si>
  <si>
    <t>表十</t>
  </si>
  <si>
    <t>2020年政府性基金调入专项收入预算表</t>
  </si>
  <si>
    <t>699</t>
  </si>
  <si>
    <t>表十一</t>
  </si>
  <si>
    <t>2020年政府性基金预算支出资金来源情况表</t>
  </si>
  <si>
    <t>当年预算收入安排</t>
  </si>
  <si>
    <t>转移支付收入安排</t>
  </si>
  <si>
    <t>上年结余</t>
  </si>
  <si>
    <t>表十二                                        2020年国有资本经营预算收支总表</t>
  </si>
  <si>
    <t>财资地预01表</t>
  </si>
  <si>
    <t>填报单位：</t>
  </si>
  <si>
    <t>金额单位：万元</t>
  </si>
  <si>
    <r>
      <rPr>
        <sz val="10"/>
        <rFont val="宋体"/>
        <charset val="134"/>
      </rPr>
      <t>收</t>
    </r>
    <r>
      <rPr>
        <sz val="10"/>
        <rFont val="Times New Roman"/>
        <family val="1"/>
      </rPr>
      <t xml:space="preserve">          </t>
    </r>
    <r>
      <rPr>
        <sz val="10"/>
        <rFont val="宋体"/>
        <charset val="134"/>
      </rPr>
      <t>入</t>
    </r>
  </si>
  <si>
    <r>
      <rPr>
        <sz val="10"/>
        <rFont val="宋体"/>
        <charset val="134"/>
      </rPr>
      <t>支</t>
    </r>
    <r>
      <rPr>
        <sz val="10"/>
        <rFont val="Times New Roman"/>
        <family val="1"/>
      </rPr>
      <t xml:space="preserve">          </t>
    </r>
    <r>
      <rPr>
        <sz val="10"/>
        <rFont val="宋体"/>
        <charset val="134"/>
      </rPr>
      <t>出</t>
    </r>
  </si>
  <si>
    <r>
      <rPr>
        <sz val="10"/>
        <rFont val="宋体"/>
        <charset val="134"/>
      </rPr>
      <t>项</t>
    </r>
    <r>
      <rPr>
        <sz val="10"/>
        <rFont val="Times New Roman"/>
        <family val="1"/>
      </rPr>
      <t xml:space="preserve">        </t>
    </r>
    <r>
      <rPr>
        <sz val="10"/>
        <rFont val="宋体"/>
        <charset val="134"/>
      </rPr>
      <t>目</t>
    </r>
  </si>
  <si>
    <t>行次</t>
  </si>
  <si>
    <t>上年执行数</t>
  </si>
  <si>
    <t>2020年预算数</t>
  </si>
  <si>
    <t>省本级</t>
  </si>
  <si>
    <t>地市级及以下</t>
  </si>
  <si>
    <t>栏次</t>
  </si>
  <si>
    <t>一、利润收入</t>
  </si>
  <si>
    <t>一、解决历史遗留问题及改革成本支出</t>
  </si>
  <si>
    <t>二、股利、股息收入</t>
  </si>
  <si>
    <t>二、国有企业资本金注入</t>
  </si>
  <si>
    <t>三、产权转让收入</t>
  </si>
  <si>
    <t>三、国有企业政策性补贴</t>
  </si>
  <si>
    <t>四、清算收入</t>
  </si>
  <si>
    <t>四、金融国有资本经营预算支出</t>
  </si>
  <si>
    <t>五、其他国有资本经营预算收入</t>
  </si>
  <si>
    <t>五、其他国有资本经营预算支出</t>
  </si>
  <si>
    <t>收 入 合 计</t>
  </si>
  <si>
    <t>支 出 合 计</t>
  </si>
  <si>
    <t>国有资本经营预算转移支付收入</t>
  </si>
  <si>
    <t>国有资本经营预算转移支付支出</t>
  </si>
  <si>
    <t>——</t>
  </si>
  <si>
    <t>上年结转</t>
  </si>
  <si>
    <t>国有资本经营预算上解支出</t>
  </si>
  <si>
    <t>国有资本经营预算调出资金</t>
  </si>
  <si>
    <t>结转下年</t>
  </si>
  <si>
    <t>收 入 总 计</t>
  </si>
  <si>
    <t>支 出 总 计</t>
  </si>
  <si>
    <t>表十三                                2020年国有资本经营收入预算表</t>
  </si>
  <si>
    <r>
      <rPr>
        <sz val="10"/>
        <rFont val="宋体"/>
        <charset val="134"/>
      </rPr>
      <t>财资地预</t>
    </r>
    <r>
      <rPr>
        <sz val="10"/>
        <rFont val="Times New Roman"/>
        <family val="1"/>
      </rPr>
      <t>02</t>
    </r>
    <r>
      <rPr>
        <sz val="10"/>
        <rFont val="宋体"/>
        <charset val="134"/>
      </rPr>
      <t>表</t>
    </r>
  </si>
  <si>
    <t>科目编码</t>
  </si>
  <si>
    <t>科目名称</t>
  </si>
  <si>
    <t>预算数为执行数的%</t>
  </si>
  <si>
    <t xml:space="preserve">    烟草企业利润收入</t>
  </si>
  <si>
    <t xml:space="preserve">    石油石化企业利润收入</t>
  </si>
  <si>
    <t xml:space="preserve">    其他国有资本经营预算企业利润收入</t>
  </si>
  <si>
    <r>
      <rPr>
        <sz val="10"/>
        <rFont val="Times New Roman"/>
        <family val="1"/>
      </rPr>
      <t xml:space="preserve">          </t>
    </r>
    <r>
      <rPr>
        <sz val="10"/>
        <rFont val="宋体"/>
        <charset val="134"/>
      </rPr>
      <t>国有控股公司股利、股息收入</t>
    </r>
  </si>
  <si>
    <r>
      <rPr>
        <sz val="10"/>
        <rFont val="Times New Roman"/>
        <family val="1"/>
      </rPr>
      <t xml:space="preserve">          </t>
    </r>
    <r>
      <rPr>
        <sz val="10"/>
        <rFont val="宋体"/>
        <charset val="134"/>
      </rPr>
      <t>国有参股公司股利、股息收入</t>
    </r>
  </si>
  <si>
    <r>
      <rPr>
        <sz val="10"/>
        <rFont val="Times New Roman"/>
        <family val="1"/>
      </rPr>
      <t xml:space="preserve">          </t>
    </r>
    <r>
      <rPr>
        <sz val="10"/>
        <rFont val="宋体"/>
        <charset val="134"/>
      </rPr>
      <t>其他国有资本经营预算企业股利、股息收入</t>
    </r>
  </si>
  <si>
    <r>
      <rPr>
        <sz val="10"/>
        <rFont val="Times New Roman"/>
        <family val="1"/>
      </rPr>
      <t xml:space="preserve">          </t>
    </r>
    <r>
      <rPr>
        <sz val="10"/>
        <rFont val="宋体"/>
        <charset val="134"/>
      </rPr>
      <t>国有股权、股份转让收入</t>
    </r>
  </si>
  <si>
    <r>
      <rPr>
        <sz val="10"/>
        <rFont val="Times New Roman"/>
        <family val="1"/>
      </rPr>
      <t xml:space="preserve">          </t>
    </r>
    <r>
      <rPr>
        <sz val="10"/>
        <rFont val="宋体"/>
        <charset val="134"/>
      </rPr>
      <t>国有独资企业产权转让收入</t>
    </r>
  </si>
  <si>
    <r>
      <rPr>
        <sz val="10"/>
        <rFont val="Times New Roman"/>
        <family val="1"/>
      </rPr>
      <t xml:space="preserve">          </t>
    </r>
    <r>
      <rPr>
        <sz val="10"/>
        <rFont val="宋体"/>
        <charset val="134"/>
      </rPr>
      <t>其他国有资本经营预算企业产权转让收入</t>
    </r>
  </si>
  <si>
    <r>
      <rPr>
        <sz val="10"/>
        <rFont val="Times New Roman"/>
        <family val="1"/>
      </rPr>
      <t xml:space="preserve">         </t>
    </r>
    <r>
      <rPr>
        <sz val="10"/>
        <rFont val="宋体"/>
        <charset val="134"/>
      </rPr>
      <t>国有股权、股份清算收入</t>
    </r>
  </si>
  <si>
    <r>
      <rPr>
        <sz val="10"/>
        <rFont val="Times New Roman"/>
        <family val="1"/>
      </rPr>
      <t xml:space="preserve">         </t>
    </r>
    <r>
      <rPr>
        <sz val="10"/>
        <rFont val="宋体"/>
        <charset val="134"/>
      </rPr>
      <t>国有独资企业清算收入</t>
    </r>
  </si>
  <si>
    <r>
      <rPr>
        <sz val="10"/>
        <rFont val="Times New Roman"/>
        <family val="1"/>
      </rPr>
      <t xml:space="preserve">         </t>
    </r>
    <r>
      <rPr>
        <sz val="10"/>
        <rFont val="宋体"/>
        <charset val="134"/>
      </rPr>
      <t>其他国有资本经营预算企业清算收入</t>
    </r>
  </si>
  <si>
    <r>
      <rPr>
        <b/>
        <sz val="10"/>
        <rFont val="宋体"/>
        <charset val="134"/>
      </rPr>
      <t>收入</t>
    </r>
    <r>
      <rPr>
        <b/>
        <sz val="10"/>
        <rFont val="宋体"/>
        <charset val="134"/>
      </rPr>
      <t>合</t>
    </r>
    <r>
      <rPr>
        <b/>
        <sz val="10"/>
        <rFont val="宋体"/>
        <charset val="134"/>
      </rPr>
      <t>计</t>
    </r>
  </si>
  <si>
    <t>表十四                                                         2020年国有资本经营支出预算表</t>
  </si>
  <si>
    <r>
      <rPr>
        <sz val="10"/>
        <rFont val="宋体"/>
        <charset val="134"/>
      </rPr>
      <t>财资地预</t>
    </r>
    <r>
      <rPr>
        <sz val="10"/>
        <rFont val="Times New Roman"/>
        <family val="1"/>
      </rPr>
      <t>03</t>
    </r>
    <r>
      <rPr>
        <sz val="10"/>
        <rFont val="宋体"/>
        <charset val="134"/>
      </rPr>
      <t>表</t>
    </r>
  </si>
  <si>
    <t>资本性支出</t>
  </si>
  <si>
    <r>
      <rPr>
        <sz val="11"/>
        <rFont val="宋体"/>
        <charset val="134"/>
      </rPr>
      <t>费用性支出</t>
    </r>
    <r>
      <rPr>
        <sz val="11"/>
        <rFont val="Times New Roman"/>
        <family val="1"/>
      </rPr>
      <t xml:space="preserve"> </t>
    </r>
  </si>
  <si>
    <t xml:space="preserve">国有资本经营预算支出 </t>
  </si>
  <si>
    <t xml:space="preserve">    解决历史遗留问题及改革成本支出</t>
  </si>
  <si>
    <t xml:space="preserve">       厂办大集体改革支出</t>
  </si>
  <si>
    <t xml:space="preserve">       “三供一业”移交补助支出</t>
  </si>
  <si>
    <t xml:space="preserve">       国有企业办职教幼教补助支出</t>
  </si>
  <si>
    <t xml:space="preserve">       其他解决历史遗留问题及改革成本支出</t>
  </si>
  <si>
    <t xml:space="preserve">    国有企业资本金注入</t>
  </si>
  <si>
    <t xml:space="preserve">       国有经济结构调整支出   </t>
  </si>
  <si>
    <t xml:space="preserve">       公益性设施投资支出</t>
  </si>
  <si>
    <t xml:space="preserve">       前瞻性战略性产业发展支出</t>
  </si>
  <si>
    <t xml:space="preserve">       其他国有企业资本金注入</t>
  </si>
  <si>
    <t xml:space="preserve">    国有企业政策性补贴</t>
  </si>
  <si>
    <t xml:space="preserve">       国有企业政策性补贴</t>
  </si>
  <si>
    <t xml:space="preserve">    金融国有资本经营预算支出</t>
  </si>
  <si>
    <t xml:space="preserve">       资本性支出</t>
  </si>
  <si>
    <t xml:space="preserve">       改革性支出</t>
  </si>
  <si>
    <t xml:space="preserve">       其他金融国有资本经营预算支出</t>
  </si>
  <si>
    <t xml:space="preserve">    其他国有资本经营预算支出</t>
  </si>
  <si>
    <t xml:space="preserve">       其他国有资本经营预算支出</t>
  </si>
  <si>
    <t>调出资金</t>
  </si>
  <si>
    <t>表十五             2019年国有资本经营预算补充表</t>
  </si>
  <si>
    <t>财资地预04表</t>
  </si>
  <si>
    <t>单位：万元、户</t>
  </si>
  <si>
    <t>项   目</t>
  </si>
  <si>
    <t>一、实施范围</t>
  </si>
  <si>
    <t>－</t>
  </si>
  <si>
    <t>预算单位户数</t>
  </si>
  <si>
    <t>国有及国有控、参股企业户数（法人企业）</t>
  </si>
  <si>
    <t xml:space="preserve">    其中：纳入预算实施范围企业户数（法人企业）</t>
  </si>
  <si>
    <t>是否包括金融企业</t>
  </si>
  <si>
    <t>是否包括文化企业</t>
  </si>
  <si>
    <t>是否包括部门所属企业</t>
  </si>
  <si>
    <t>是否包括事业单位出资企业</t>
  </si>
  <si>
    <t>二、主要财务指标</t>
  </si>
  <si>
    <t>（一）国有及国有控、参股企业</t>
  </si>
  <si>
    <t>资产总额合计</t>
  </si>
  <si>
    <t>负债总额合计</t>
  </si>
  <si>
    <t>所有者权益合计</t>
  </si>
  <si>
    <t>利润总额合计</t>
  </si>
  <si>
    <t>净利润合计</t>
  </si>
  <si>
    <t>归属于母公司所有者净利润合计</t>
  </si>
  <si>
    <t>（二）纳入预算实施范围企业</t>
  </si>
  <si>
    <t>三、国有资本收益情况</t>
  </si>
  <si>
    <t>比例类型（单一比例/分类比例）</t>
  </si>
  <si>
    <t>比例数值</t>
  </si>
  <si>
    <t>四、编报情况</t>
  </si>
  <si>
    <t>上报级次（人大/政府）</t>
  </si>
  <si>
    <t>上报起始年</t>
  </si>
</sst>
</file>

<file path=xl/styles.xml><?xml version="1.0" encoding="utf-8"?>
<styleSheet xmlns="http://schemas.openxmlformats.org/spreadsheetml/2006/main">
  <numFmts count="2">
    <numFmt numFmtId="176" formatCode="0.0_ "/>
    <numFmt numFmtId="177" formatCode="0_ "/>
  </numFmts>
  <fonts count="35">
    <font>
      <sz val="12"/>
      <name val="宋体"/>
      <charset val="134"/>
    </font>
    <font>
      <b/>
      <sz val="12"/>
      <name val="宋体"/>
      <charset val="134"/>
    </font>
    <font>
      <b/>
      <sz val="16"/>
      <name val="黑体"/>
      <charset val="134"/>
    </font>
    <font>
      <sz val="10"/>
      <name val="宋体"/>
      <charset val="134"/>
      <scheme val="major"/>
    </font>
    <font>
      <b/>
      <sz val="10"/>
      <name val="宋体"/>
      <charset val="134"/>
      <scheme val="major"/>
    </font>
    <font>
      <sz val="10"/>
      <name val="宋体"/>
      <charset val="134"/>
    </font>
    <font>
      <b/>
      <sz val="10"/>
      <name val="宋体"/>
      <charset val="134"/>
    </font>
    <font>
      <sz val="11"/>
      <name val="宋体"/>
      <charset val="134"/>
    </font>
    <font>
      <sz val="16"/>
      <name val="黑体"/>
      <charset val="134"/>
    </font>
    <font>
      <sz val="11"/>
      <name val="Times New Roman"/>
      <family val="1"/>
    </font>
    <font>
      <b/>
      <sz val="11"/>
      <name val="宋体"/>
      <charset val="134"/>
    </font>
    <font>
      <sz val="10"/>
      <name val="Times New Roman"/>
      <family val="1"/>
    </font>
    <font>
      <b/>
      <sz val="10"/>
      <name val="Times New Roman"/>
      <family val="1"/>
    </font>
    <font>
      <sz val="11"/>
      <name val="宋体"/>
      <charset val="134"/>
      <scheme val="minor"/>
    </font>
    <font>
      <sz val="12"/>
      <name val="黑体"/>
      <charset val="134"/>
    </font>
    <font>
      <b/>
      <sz val="14"/>
      <name val="宋体"/>
      <charset val="134"/>
    </font>
    <font>
      <sz val="11"/>
      <color theme="1"/>
      <name val="宋体"/>
      <charset val="134"/>
    </font>
    <font>
      <sz val="11"/>
      <color rgb="FFFF0000"/>
      <name val="宋体"/>
      <charset val="134"/>
    </font>
    <font>
      <sz val="9"/>
      <name val="宋体"/>
      <charset val="134"/>
    </font>
    <font>
      <sz val="12"/>
      <color rgb="FFFF0000"/>
      <name val="宋体"/>
      <charset val="134"/>
    </font>
    <font>
      <sz val="18"/>
      <name val="宋体"/>
      <charset val="134"/>
    </font>
    <font>
      <b/>
      <sz val="9"/>
      <name val="宋体"/>
      <charset val="134"/>
    </font>
    <font>
      <sz val="9"/>
      <color rgb="FFFF0000"/>
      <name val="宋体"/>
      <charset val="134"/>
    </font>
    <font>
      <sz val="8"/>
      <name val="宋体"/>
      <charset val="134"/>
    </font>
    <font>
      <sz val="10"/>
      <color rgb="FFFF0000"/>
      <name val="宋体"/>
      <charset val="134"/>
    </font>
    <font>
      <sz val="12"/>
      <color theme="1"/>
      <name val="宋体"/>
      <charset val="134"/>
    </font>
    <font>
      <sz val="10"/>
      <color indexed="58"/>
      <name val="宋体"/>
      <charset val="134"/>
    </font>
    <font>
      <sz val="11"/>
      <color indexed="10"/>
      <name val="宋体"/>
      <charset val="134"/>
    </font>
    <font>
      <sz val="14"/>
      <name val="宋体"/>
      <charset val="134"/>
    </font>
    <font>
      <b/>
      <sz val="24"/>
      <name val="黑体"/>
      <charset val="134"/>
    </font>
    <font>
      <sz val="18"/>
      <name val="黑体"/>
      <charset val="134"/>
    </font>
    <font>
      <sz val="16"/>
      <name val="楷体_GB2312"/>
      <charset val="134"/>
    </font>
    <font>
      <sz val="48"/>
      <name val="黑体"/>
      <charset val="134"/>
    </font>
    <font>
      <sz val="22"/>
      <name val="楷体_GB2312"/>
      <charset val="134"/>
    </font>
    <font>
      <sz val="12"/>
      <name val="宋体"/>
      <charset val="134"/>
    </font>
  </fonts>
  <fills count="5">
    <fill>
      <patternFill patternType="none"/>
    </fill>
    <fill>
      <patternFill patternType="gray125"/>
    </fill>
    <fill>
      <patternFill patternType="solid">
        <fgColor theme="0"/>
        <bgColor indexed="64"/>
      </patternFill>
    </fill>
    <fill>
      <patternFill patternType="mediumGray">
        <fgColor indexed="9"/>
      </patternFill>
    </fill>
    <fill>
      <patternFill patternType="solid">
        <fgColor indexed="9"/>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8"/>
      </left>
      <right style="thin">
        <color indexed="8"/>
      </right>
      <top style="thin">
        <color indexed="8"/>
      </top>
      <bottom style="thin">
        <color indexed="8"/>
      </bottom>
      <diagonal/>
    </border>
  </borders>
  <cellStyleXfs count="8">
    <xf numFmtId="0" fontId="0" fillId="0" borderId="0"/>
    <xf numFmtId="9" fontId="34" fillId="0" borderId="0" applyFont="0" applyFill="0" applyBorder="0" applyAlignment="0" applyProtection="0">
      <alignment vertical="center"/>
    </xf>
    <xf numFmtId="0" fontId="34" fillId="0" borderId="0"/>
    <xf numFmtId="0" fontId="34" fillId="0" borderId="0">
      <alignment vertical="center"/>
    </xf>
    <xf numFmtId="0" fontId="18" fillId="0" borderId="0"/>
    <xf numFmtId="0" fontId="34" fillId="0" borderId="0">
      <alignment vertical="center"/>
    </xf>
    <xf numFmtId="0" fontId="34" fillId="0" borderId="0">
      <alignment vertical="center"/>
    </xf>
    <xf numFmtId="0" fontId="34" fillId="0" borderId="0"/>
  </cellStyleXfs>
  <cellXfs count="295">
    <xf numFmtId="0" fontId="0" fillId="0" borderId="0" xfId="0"/>
    <xf numFmtId="0" fontId="1" fillId="0" borderId="0" xfId="2" applyFont="1"/>
    <xf numFmtId="0" fontId="0" fillId="0" borderId="0" xfId="3" applyFont="1">
      <alignment vertical="center"/>
    </xf>
    <xf numFmtId="0" fontId="0" fillId="0" borderId="0" xfId="3" applyFont="1" applyAlignment="1">
      <alignment horizontal="center" vertical="center"/>
    </xf>
    <xf numFmtId="0" fontId="0" fillId="0" borderId="0" xfId="3" applyFont="1" applyAlignment="1">
      <alignment vertical="center" wrapText="1"/>
    </xf>
    <xf numFmtId="0" fontId="34" fillId="0" borderId="0" xfId="2"/>
    <xf numFmtId="0" fontId="3" fillId="0" borderId="0" xfId="2" applyFont="1"/>
    <xf numFmtId="0" fontId="3" fillId="0" borderId="0" xfId="2" applyFont="1" applyAlignment="1">
      <alignment horizontal="center"/>
    </xf>
    <xf numFmtId="0" fontId="3" fillId="0" borderId="0" xfId="2" applyFont="1" applyAlignment="1">
      <alignment wrapText="1"/>
    </xf>
    <xf numFmtId="0" fontId="3" fillId="0" borderId="0" xfId="2" applyFont="1" applyAlignment="1">
      <alignment horizontal="right" vertical="center"/>
    </xf>
    <xf numFmtId="0" fontId="3" fillId="0" borderId="0" xfId="2" applyFont="1" applyAlignment="1">
      <alignment horizontal="center" vertical="center"/>
    </xf>
    <xf numFmtId="0" fontId="3" fillId="0" borderId="2" xfId="3" applyFont="1" applyBorder="1" applyAlignment="1">
      <alignment horizontal="center" vertical="center"/>
    </xf>
    <xf numFmtId="0" fontId="3" fillId="0" borderId="2" xfId="3" applyFont="1" applyBorder="1" applyAlignment="1">
      <alignment horizontal="center" vertical="center" wrapText="1"/>
    </xf>
    <xf numFmtId="0" fontId="4" fillId="0" borderId="2" xfId="3" applyFont="1" applyBorder="1" applyAlignment="1">
      <alignment horizontal="left" vertical="center"/>
    </xf>
    <xf numFmtId="0" fontId="4" fillId="0" borderId="2" xfId="3" applyFont="1" applyBorder="1" applyAlignment="1">
      <alignment horizontal="center" vertical="center"/>
    </xf>
    <xf numFmtId="0" fontId="4" fillId="0" borderId="2" xfId="3" applyFont="1" applyBorder="1" applyAlignment="1">
      <alignment horizontal="center" vertical="center" wrapText="1"/>
    </xf>
    <xf numFmtId="0" fontId="3" fillId="0" borderId="3" xfId="3" applyNumberFormat="1" applyFont="1" applyBorder="1" applyAlignment="1">
      <alignment horizontal="center" vertical="center" textRotation="255"/>
    </xf>
    <xf numFmtId="0" fontId="3" fillId="0" borderId="4" xfId="3" applyFont="1" applyBorder="1">
      <alignment vertical="center"/>
    </xf>
    <xf numFmtId="0" fontId="3" fillId="0" borderId="4" xfId="3" applyFont="1" applyBorder="1" applyAlignment="1">
      <alignment vertical="center" wrapText="1"/>
    </xf>
    <xf numFmtId="0" fontId="4" fillId="0" borderId="3" xfId="3" applyFont="1" applyBorder="1" applyAlignment="1">
      <alignment horizontal="left" vertical="center"/>
    </xf>
    <xf numFmtId="0" fontId="4" fillId="0" borderId="4" xfId="3" applyFont="1" applyBorder="1">
      <alignment vertical="center"/>
    </xf>
    <xf numFmtId="0" fontId="5" fillId="0" borderId="4" xfId="3" applyFont="1" applyBorder="1">
      <alignment vertical="center"/>
    </xf>
    <xf numFmtId="0" fontId="4" fillId="0" borderId="3" xfId="3" applyNumberFormat="1" applyFont="1" applyBorder="1" applyAlignment="1">
      <alignment horizontal="center" vertical="center" textRotation="255"/>
    </xf>
    <xf numFmtId="0" fontId="4" fillId="0" borderId="4" xfId="3" applyFont="1" applyBorder="1" applyAlignment="1">
      <alignment vertical="center" wrapText="1"/>
    </xf>
    <xf numFmtId="0" fontId="6" fillId="0" borderId="4" xfId="3" applyFont="1" applyBorder="1">
      <alignment vertical="center"/>
    </xf>
    <xf numFmtId="0" fontId="5" fillId="0" borderId="2" xfId="3" applyFont="1" applyBorder="1" applyAlignment="1">
      <alignment vertical="center" wrapText="1"/>
    </xf>
    <xf numFmtId="0" fontId="6" fillId="0" borderId="2" xfId="3" applyFont="1" applyBorder="1" applyAlignment="1">
      <alignment horizontal="center" vertical="center" wrapText="1"/>
    </xf>
    <xf numFmtId="0" fontId="3" fillId="0" borderId="3" xfId="3" applyFont="1" applyBorder="1" applyAlignment="1">
      <alignment horizontal="center" vertical="center" textRotation="255"/>
    </xf>
    <xf numFmtId="0" fontId="7" fillId="0" borderId="0" xfId="0" applyFont="1"/>
    <xf numFmtId="0" fontId="7" fillId="0" borderId="0" xfId="0" applyFont="1" applyAlignment="1">
      <alignment horizontal="center"/>
    </xf>
    <xf numFmtId="0" fontId="7" fillId="0" borderId="0" xfId="0" applyFont="1" applyAlignment="1">
      <alignment horizontal="center" vertical="center"/>
    </xf>
    <xf numFmtId="0" fontId="0" fillId="0" borderId="0" xfId="0" applyAlignment="1">
      <alignment vertical="center"/>
    </xf>
    <xf numFmtId="0" fontId="7" fillId="0" borderId="2" xfId="0" applyFont="1" applyBorder="1" applyAlignment="1">
      <alignment horizontal="center" vertical="center"/>
    </xf>
    <xf numFmtId="0" fontId="7" fillId="0" borderId="2" xfId="0" applyFont="1" applyBorder="1" applyAlignment="1">
      <alignment horizontal="center" vertical="center" wrapText="1"/>
    </xf>
    <xf numFmtId="0" fontId="7" fillId="0" borderId="7" xfId="0" applyFont="1" applyBorder="1" applyAlignment="1">
      <alignment horizontal="center" vertical="center"/>
    </xf>
    <xf numFmtId="0" fontId="7" fillId="0" borderId="7" xfId="0" applyFont="1" applyBorder="1" applyAlignment="1">
      <alignment horizontal="left" vertical="center"/>
    </xf>
    <xf numFmtId="0" fontId="7" fillId="0" borderId="2" xfId="0" applyFont="1" applyBorder="1" applyAlignment="1">
      <alignment horizontal="left" vertical="center"/>
    </xf>
    <xf numFmtId="0" fontId="7" fillId="0" borderId="2" xfId="0" applyFont="1" applyBorder="1" applyAlignment="1">
      <alignment vertical="center"/>
    </xf>
    <xf numFmtId="0" fontId="9" fillId="0" borderId="2" xfId="0" applyFont="1" applyBorder="1" applyAlignment="1">
      <alignment vertical="center"/>
    </xf>
    <xf numFmtId="0" fontId="10" fillId="0" borderId="2" xfId="0" applyFont="1" applyBorder="1" applyAlignment="1">
      <alignment horizontal="center" vertical="center"/>
    </xf>
    <xf numFmtId="0" fontId="5" fillId="0" borderId="2" xfId="0" applyFont="1" applyBorder="1" applyAlignment="1">
      <alignment horizontal="center" vertical="center"/>
    </xf>
    <xf numFmtId="0" fontId="7" fillId="0" borderId="8" xfId="0" applyFont="1" applyFill="1" applyBorder="1" applyAlignment="1">
      <alignment horizontal="left" vertical="center"/>
    </xf>
    <xf numFmtId="0" fontId="5" fillId="0" borderId="0" xfId="0" applyFont="1" applyAlignment="1">
      <alignment horizontal="right"/>
    </xf>
    <xf numFmtId="0" fontId="5" fillId="0" borderId="0" xfId="0" applyFont="1" applyAlignment="1">
      <alignment horizontal="right" vertical="center"/>
    </xf>
    <xf numFmtId="0" fontId="7" fillId="0" borderId="2" xfId="0" applyFont="1" applyBorder="1"/>
    <xf numFmtId="0" fontId="5" fillId="0" borderId="0" xfId="0" applyFont="1"/>
    <xf numFmtId="0" fontId="0" fillId="0" borderId="0" xfId="0" applyAlignment="1">
      <alignment horizontal="center"/>
    </xf>
    <xf numFmtId="0" fontId="5" fillId="0" borderId="7" xfId="0" applyFont="1" applyBorder="1" applyAlignment="1">
      <alignment horizontal="center" vertical="center"/>
    </xf>
    <xf numFmtId="0" fontId="5" fillId="0" borderId="7" xfId="0" applyFont="1" applyBorder="1" applyAlignment="1">
      <alignment horizontal="left" vertical="center"/>
    </xf>
    <xf numFmtId="0" fontId="5" fillId="0" borderId="2" xfId="0" applyFont="1" applyBorder="1" applyAlignment="1">
      <alignment horizontal="left" vertical="center"/>
    </xf>
    <xf numFmtId="0" fontId="5" fillId="0" borderId="2" xfId="0" applyFont="1" applyBorder="1" applyAlignment="1">
      <alignment vertical="center"/>
    </xf>
    <xf numFmtId="0" fontId="0" fillId="0" borderId="2" xfId="0" applyBorder="1" applyAlignment="1">
      <alignment horizontal="center" vertical="center"/>
    </xf>
    <xf numFmtId="0" fontId="11" fillId="0" borderId="2" xfId="0" applyFont="1" applyBorder="1" applyAlignment="1">
      <alignment vertical="center"/>
    </xf>
    <xf numFmtId="0" fontId="6" fillId="0" borderId="2" xfId="0" applyFont="1" applyBorder="1" applyAlignment="1">
      <alignment horizontal="center" vertical="center"/>
    </xf>
    <xf numFmtId="0" fontId="6" fillId="0" borderId="2" xfId="0" applyFont="1" applyBorder="1" applyAlignment="1">
      <alignment horizontal="left" vertical="center"/>
    </xf>
    <xf numFmtId="0" fontId="12" fillId="0" borderId="2" xfId="0" applyFont="1" applyBorder="1" applyAlignment="1">
      <alignment horizontal="center" vertical="center"/>
    </xf>
    <xf numFmtId="0" fontId="5" fillId="0" borderId="8" xfId="0" applyFont="1" applyFill="1" applyBorder="1" applyAlignment="1">
      <alignment horizontal="left" vertical="center"/>
    </xf>
    <xf numFmtId="0" fontId="0" fillId="0" borderId="0" xfId="0" applyAlignment="1">
      <alignment horizontal="center" vertical="center"/>
    </xf>
    <xf numFmtId="0" fontId="7" fillId="0" borderId="0" xfId="0" applyFont="1" applyAlignment="1">
      <alignment vertical="center"/>
    </xf>
    <xf numFmtId="0" fontId="5" fillId="0" borderId="2" xfId="0" applyFont="1" applyBorder="1" applyAlignment="1">
      <alignment horizontal="center" vertical="center" wrapText="1"/>
    </xf>
    <xf numFmtId="0" fontId="5" fillId="0" borderId="2" xfId="0" applyFont="1" applyBorder="1"/>
    <xf numFmtId="0" fontId="0" fillId="0" borderId="2" xfId="0" applyBorder="1"/>
    <xf numFmtId="0" fontId="5" fillId="0" borderId="0" xfId="0" applyFont="1" applyFill="1" applyBorder="1" applyAlignment="1">
      <alignment horizontal="left" vertical="center"/>
    </xf>
    <xf numFmtId="0" fontId="5" fillId="0" borderId="0" xfId="0" applyFont="1" applyFill="1" applyBorder="1" applyAlignment="1">
      <alignment horizontal="center" vertical="center"/>
    </xf>
    <xf numFmtId="0" fontId="13" fillId="0" borderId="0" xfId="0" applyFont="1" applyAlignment="1">
      <alignment horizontal="right" vertical="center"/>
    </xf>
    <xf numFmtId="0" fontId="5" fillId="0" borderId="2" xfId="0" applyFont="1" applyBorder="1" applyAlignment="1">
      <alignment vertical="center" wrapText="1"/>
    </xf>
    <xf numFmtId="0" fontId="10" fillId="0" borderId="0" xfId="0" applyFont="1" applyFill="1" applyAlignment="1">
      <alignment vertical="center"/>
    </xf>
    <xf numFmtId="0" fontId="0" fillId="0" borderId="0" xfId="0" applyFont="1" applyFill="1"/>
    <xf numFmtId="0" fontId="14" fillId="0" borderId="0" xfId="0" applyFont="1" applyFill="1"/>
    <xf numFmtId="0" fontId="0" fillId="0" borderId="0" xfId="0" applyFont="1" applyFill="1" applyAlignment="1">
      <alignment horizontal="right"/>
    </xf>
    <xf numFmtId="3" fontId="7" fillId="2" borderId="2" xfId="0" applyNumberFormat="1" applyFont="1" applyFill="1" applyBorder="1" applyAlignment="1" applyProtection="1">
      <alignment vertical="center"/>
    </xf>
    <xf numFmtId="0" fontId="7" fillId="0" borderId="2" xfId="0" applyFont="1" applyFill="1" applyBorder="1" applyAlignment="1">
      <alignment vertical="center"/>
    </xf>
    <xf numFmtId="0" fontId="7" fillId="0" borderId="7" xfId="0" applyFont="1" applyFill="1" applyBorder="1" applyAlignment="1">
      <alignment vertical="center"/>
    </xf>
    <xf numFmtId="3" fontId="7" fillId="2" borderId="2" xfId="0" applyNumberFormat="1" applyFont="1" applyFill="1" applyBorder="1" applyAlignment="1" applyProtection="1">
      <alignment horizontal="left" vertical="center"/>
    </xf>
    <xf numFmtId="0" fontId="13" fillId="0" borderId="2" xfId="5" applyFont="1" applyFill="1" applyBorder="1" applyAlignment="1">
      <alignment vertical="center" wrapText="1"/>
    </xf>
    <xf numFmtId="3" fontId="7" fillId="0" borderId="2" xfId="0" applyNumberFormat="1" applyFont="1" applyFill="1" applyBorder="1" applyAlignment="1" applyProtection="1">
      <alignment horizontal="left" vertical="center"/>
    </xf>
    <xf numFmtId="0" fontId="0" fillId="0" borderId="2" xfId="0" applyFont="1" applyFill="1" applyBorder="1"/>
    <xf numFmtId="0" fontId="10" fillId="0" borderId="2" xfId="0" applyFont="1" applyFill="1" applyBorder="1" applyAlignment="1">
      <alignment horizontal="distributed" vertical="center"/>
    </xf>
    <xf numFmtId="0" fontId="0" fillId="0" borderId="0" xfId="0" applyBorder="1"/>
    <xf numFmtId="0" fontId="0" fillId="0" borderId="0" xfId="0" applyFont="1"/>
    <xf numFmtId="0" fontId="0" fillId="0" borderId="0" xfId="0" applyFont="1" applyBorder="1"/>
    <xf numFmtId="0" fontId="0" fillId="0" borderId="0" xfId="0" applyFont="1" applyBorder="1" applyAlignment="1">
      <alignment horizontal="right"/>
    </xf>
    <xf numFmtId="0" fontId="0" fillId="0" borderId="2" xfId="0" applyFont="1" applyBorder="1" applyAlignment="1">
      <alignment horizontal="center" vertical="center" wrapText="1"/>
    </xf>
    <xf numFmtId="0" fontId="1" fillId="0" borderId="2" xfId="0" applyFont="1" applyFill="1" applyBorder="1" applyAlignment="1">
      <alignment horizontal="center" vertical="center" wrapText="1"/>
    </xf>
    <xf numFmtId="0" fontId="1" fillId="0" borderId="2" xfId="0" applyFont="1" applyBorder="1" applyAlignment="1">
      <alignment horizontal="center" vertical="center" wrapText="1"/>
    </xf>
    <xf numFmtId="3" fontId="7" fillId="0" borderId="2" xfId="0" applyNumberFormat="1" applyFont="1" applyFill="1" applyBorder="1" applyAlignment="1" applyProtection="1">
      <alignment vertical="center"/>
    </xf>
    <xf numFmtId="0" fontId="0" fillId="0" borderId="2" xfId="0" applyFont="1" applyBorder="1"/>
    <xf numFmtId="49" fontId="14" fillId="0" borderId="2" xfId="4" applyNumberFormat="1" applyFont="1" applyFill="1" applyBorder="1" applyAlignment="1" applyProtection="1">
      <alignment horizontal="distributed" vertical="center"/>
    </xf>
    <xf numFmtId="0" fontId="1" fillId="0" borderId="0" xfId="0" applyFont="1" applyFill="1" applyAlignment="1">
      <alignment vertical="center"/>
    </xf>
    <xf numFmtId="0" fontId="0" fillId="0" borderId="0" xfId="0" applyFill="1" applyAlignment="1">
      <alignment vertical="center"/>
    </xf>
    <xf numFmtId="0" fontId="0" fillId="0" borderId="0" xfId="0" applyFont="1" applyFill="1" applyAlignment="1">
      <alignment vertical="center"/>
    </xf>
    <xf numFmtId="0" fontId="14" fillId="0" borderId="0" xfId="0" applyFont="1" applyFill="1" applyAlignment="1">
      <alignment vertical="center"/>
    </xf>
    <xf numFmtId="0" fontId="10" fillId="0" borderId="7" xfId="0" applyFont="1" applyFill="1" applyBorder="1" applyAlignment="1">
      <alignment horizontal="center" vertical="center"/>
    </xf>
    <xf numFmtId="0" fontId="0" fillId="0" borderId="2" xfId="0" applyFill="1" applyBorder="1" applyAlignment="1">
      <alignment vertical="center"/>
    </xf>
    <xf numFmtId="0" fontId="10" fillId="0" borderId="2" xfId="0" applyFont="1" applyFill="1" applyBorder="1" applyAlignment="1">
      <alignment vertical="center"/>
    </xf>
    <xf numFmtId="0" fontId="7" fillId="0" borderId="2" xfId="5" applyFont="1" applyFill="1" applyBorder="1" applyAlignment="1">
      <alignment vertical="center" wrapText="1"/>
    </xf>
    <xf numFmtId="1" fontId="7" fillId="0" borderId="2" xfId="0" applyNumberFormat="1" applyFont="1" applyFill="1" applyBorder="1" applyAlignment="1" applyProtection="1">
      <alignment vertical="center"/>
      <protection locked="0"/>
    </xf>
    <xf numFmtId="0" fontId="0" fillId="2" borderId="0" xfId="0" applyFont="1" applyFill="1" applyAlignment="1">
      <alignment vertical="center"/>
    </xf>
    <xf numFmtId="0" fontId="0" fillId="0" borderId="0" xfId="0" applyFont="1" applyFill="1" applyAlignment="1">
      <alignment horizontal="right" vertical="center"/>
    </xf>
    <xf numFmtId="0" fontId="0" fillId="0" borderId="0" xfId="0" applyFont="1" applyFill="1" applyAlignment="1">
      <alignment horizontal="center" vertical="center"/>
    </xf>
    <xf numFmtId="0" fontId="1" fillId="0" borderId="2" xfId="0" applyFont="1" applyFill="1" applyBorder="1" applyAlignment="1">
      <alignment horizontal="center" vertical="center"/>
    </xf>
    <xf numFmtId="0" fontId="7" fillId="2" borderId="2" xfId="0" applyFont="1" applyFill="1" applyBorder="1" applyAlignment="1">
      <alignment vertical="center"/>
    </xf>
    <xf numFmtId="0" fontId="10" fillId="2" borderId="7" xfId="0" applyFont="1" applyFill="1" applyBorder="1" applyAlignment="1">
      <alignment horizontal="center" vertical="center"/>
    </xf>
    <xf numFmtId="3" fontId="16" fillId="2" borderId="2" xfId="0" applyNumberFormat="1" applyFont="1" applyFill="1" applyBorder="1" applyAlignment="1" applyProtection="1">
      <alignment vertical="center"/>
    </xf>
    <xf numFmtId="3" fontId="17" fillId="0" borderId="2" xfId="0" applyNumberFormat="1" applyFont="1" applyFill="1" applyBorder="1" applyAlignment="1" applyProtection="1">
      <alignment vertical="center"/>
    </xf>
    <xf numFmtId="0" fontId="0" fillId="0" borderId="2" xfId="0" applyFont="1" applyFill="1" applyBorder="1" applyAlignment="1">
      <alignment vertical="center"/>
    </xf>
    <xf numFmtId="0" fontId="0" fillId="0" borderId="0" xfId="7" applyFont="1" applyFill="1"/>
    <xf numFmtId="0" fontId="18" fillId="0" borderId="0" xfId="7" applyFont="1" applyFill="1"/>
    <xf numFmtId="0" fontId="34" fillId="0" borderId="0" xfId="7" applyFill="1"/>
    <xf numFmtId="0" fontId="19" fillId="0" borderId="0" xfId="7" applyFont="1" applyFill="1"/>
    <xf numFmtId="0" fontId="20" fillId="0" borderId="0" xfId="7" applyNumberFormat="1" applyFont="1" applyFill="1" applyAlignment="1" applyProtection="1">
      <alignment vertical="center"/>
    </xf>
    <xf numFmtId="0" fontId="2" fillId="0" borderId="0" xfId="7" applyNumberFormat="1" applyFont="1" applyFill="1" applyAlignment="1" applyProtection="1">
      <alignment horizontal="center" vertical="center"/>
    </xf>
    <xf numFmtId="0" fontId="5" fillId="0" borderId="0" xfId="7" applyNumberFormat="1" applyFont="1" applyFill="1" applyAlignment="1" applyProtection="1">
      <alignment horizontal="right" vertical="center"/>
    </xf>
    <xf numFmtId="0" fontId="18" fillId="0" borderId="2" xfId="7" applyNumberFormat="1" applyFont="1" applyFill="1" applyBorder="1" applyAlignment="1" applyProtection="1">
      <alignment horizontal="center" vertical="center" wrapText="1"/>
    </xf>
    <xf numFmtId="0" fontId="21" fillId="0" borderId="2" xfId="7" applyNumberFormat="1" applyFont="1" applyFill="1" applyBorder="1" applyAlignment="1" applyProtection="1">
      <alignment horizontal="center" vertical="center" wrapText="1"/>
    </xf>
    <xf numFmtId="0" fontId="5" fillId="0" borderId="2" xfId="7" applyFont="1" applyFill="1" applyBorder="1" applyAlignment="1">
      <alignment vertical="center"/>
    </xf>
    <xf numFmtId="3" fontId="18" fillId="0" borderId="2" xfId="7" applyNumberFormat="1" applyFont="1" applyFill="1" applyBorder="1" applyAlignment="1" applyProtection="1">
      <alignment horizontal="right" vertical="center"/>
    </xf>
    <xf numFmtId="3" fontId="5" fillId="0" borderId="2" xfId="7" applyNumberFormat="1" applyFont="1" applyFill="1" applyBorder="1" applyAlignment="1" applyProtection="1">
      <alignment horizontal="left" vertical="center"/>
    </xf>
    <xf numFmtId="0" fontId="18" fillId="0" borderId="2" xfId="7" applyFont="1" applyFill="1" applyBorder="1"/>
    <xf numFmtId="0" fontId="5" fillId="0" borderId="2" xfId="7" applyFont="1" applyFill="1" applyBorder="1" applyAlignment="1">
      <alignment horizontal="left" vertical="center"/>
    </xf>
    <xf numFmtId="0" fontId="5" fillId="0" borderId="2" xfId="7" applyFont="1" applyFill="1" applyBorder="1" applyAlignment="1">
      <alignment horizontal="left"/>
    </xf>
    <xf numFmtId="3" fontId="22" fillId="0" borderId="2" xfId="7" applyNumberFormat="1" applyFont="1" applyFill="1" applyBorder="1" applyAlignment="1" applyProtection="1">
      <alignment horizontal="right" vertical="center"/>
    </xf>
    <xf numFmtId="0" fontId="22" fillId="0" borderId="2" xfId="7" applyFont="1" applyFill="1" applyBorder="1"/>
    <xf numFmtId="0" fontId="2" fillId="0" borderId="0" xfId="7" applyNumberFormat="1" applyFont="1" applyFill="1" applyBorder="1" applyAlignment="1" applyProtection="1">
      <alignment horizontal="center" vertical="center"/>
    </xf>
    <xf numFmtId="1" fontId="5" fillId="0" borderId="2" xfId="0" applyNumberFormat="1" applyFont="1" applyFill="1" applyBorder="1" applyAlignment="1" applyProtection="1">
      <alignment vertical="center" wrapText="1"/>
      <protection locked="0"/>
    </xf>
    <xf numFmtId="0" fontId="5" fillId="0" borderId="2" xfId="0" applyNumberFormat="1" applyFont="1" applyFill="1" applyBorder="1" applyAlignment="1" applyProtection="1">
      <alignment vertical="center" wrapText="1"/>
      <protection locked="0"/>
    </xf>
    <xf numFmtId="3" fontId="5" fillId="0" borderId="2" xfId="0" applyNumberFormat="1" applyFont="1" applyFill="1" applyBorder="1" applyAlignment="1" applyProtection="1">
      <alignment vertical="center" wrapText="1"/>
      <protection locked="0"/>
    </xf>
    <xf numFmtId="0" fontId="23" fillId="0" borderId="2" xfId="7" applyFont="1" applyFill="1" applyBorder="1" applyAlignment="1">
      <alignment vertical="center"/>
    </xf>
    <xf numFmtId="3" fontId="23" fillId="0" borderId="2" xfId="7" applyNumberFormat="1" applyFont="1" applyFill="1" applyBorder="1" applyAlignment="1" applyProtection="1">
      <alignment horizontal="left" vertical="center"/>
    </xf>
    <xf numFmtId="0" fontId="23" fillId="0" borderId="2" xfId="7" applyFont="1" applyFill="1" applyBorder="1" applyAlignment="1">
      <alignment horizontal="left" vertical="center"/>
    </xf>
    <xf numFmtId="0" fontId="23" fillId="0" borderId="2" xfId="7" applyFont="1" applyFill="1" applyBorder="1" applyAlignment="1">
      <alignment horizontal="left"/>
    </xf>
    <xf numFmtId="0" fontId="5" fillId="0" borderId="2" xfId="0" applyFont="1" applyBorder="1" applyAlignment="1" applyProtection="1">
      <alignment vertical="center" wrapText="1"/>
      <protection locked="0"/>
    </xf>
    <xf numFmtId="0" fontId="34" fillId="2" borderId="0" xfId="7" applyFill="1"/>
    <xf numFmtId="0" fontId="18" fillId="0" borderId="2" xfId="7" applyNumberFormat="1" applyFont="1" applyFill="1" applyBorder="1" applyAlignment="1" applyProtection="1">
      <alignment horizontal="centerContinuous" vertical="center" wrapText="1"/>
    </xf>
    <xf numFmtId="0" fontId="24" fillId="0" borderId="0" xfId="7" applyNumberFormat="1" applyFont="1" applyFill="1" applyAlignment="1" applyProtection="1">
      <alignment horizontal="right" vertical="center"/>
    </xf>
    <xf numFmtId="0" fontId="22" fillId="0" borderId="2" xfId="7" applyNumberFormat="1" applyFont="1" applyFill="1" applyBorder="1" applyAlignment="1" applyProtection="1">
      <alignment horizontal="centerContinuous" vertical="center" wrapText="1"/>
    </xf>
    <xf numFmtId="0" fontId="1" fillId="2" borderId="0" xfId="0" applyFont="1" applyFill="1" applyAlignment="1">
      <alignment vertical="center"/>
    </xf>
    <xf numFmtId="0" fontId="14" fillId="2" borderId="0" xfId="0" applyFont="1" applyFill="1" applyAlignment="1">
      <alignment vertical="center"/>
    </xf>
    <xf numFmtId="0" fontId="0" fillId="2" borderId="0" xfId="0" applyFont="1" applyFill="1" applyBorder="1" applyAlignment="1">
      <alignment vertical="center"/>
    </xf>
    <xf numFmtId="0" fontId="1" fillId="2" borderId="2" xfId="0" applyFont="1" applyFill="1" applyBorder="1" applyAlignment="1">
      <alignment horizontal="center" vertical="center"/>
    </xf>
    <xf numFmtId="0" fontId="1" fillId="2" borderId="2" xfId="0" applyFont="1" applyFill="1" applyBorder="1" applyAlignment="1">
      <alignment horizontal="center" vertical="center" wrapText="1"/>
    </xf>
    <xf numFmtId="177" fontId="7" fillId="2" borderId="2" xfId="0" applyNumberFormat="1" applyFont="1" applyFill="1" applyBorder="1" applyAlignment="1" applyProtection="1">
      <alignment vertical="center"/>
      <protection locked="0"/>
    </xf>
    <xf numFmtId="0" fontId="7" fillId="2" borderId="2" xfId="0" applyFont="1" applyFill="1" applyBorder="1" applyAlignment="1">
      <alignment horizontal="left" vertical="center"/>
    </xf>
    <xf numFmtId="0" fontId="10" fillId="2" borderId="2" xfId="0" applyFont="1" applyFill="1" applyBorder="1" applyAlignment="1">
      <alignment horizontal="distributed" vertical="center"/>
    </xf>
    <xf numFmtId="0" fontId="0" fillId="2" borderId="2" xfId="0" applyFont="1" applyFill="1" applyBorder="1" applyAlignment="1">
      <alignment vertical="center"/>
    </xf>
    <xf numFmtId="0" fontId="0" fillId="2" borderId="1" xfId="0" applyFont="1" applyFill="1" applyBorder="1" applyAlignment="1">
      <alignment horizontal="right" vertical="center"/>
    </xf>
    <xf numFmtId="0" fontId="0" fillId="0" borderId="2" xfId="0" applyFont="1" applyFill="1" applyBorder="1" applyAlignment="1">
      <alignment horizontal="center" vertical="center" wrapText="1"/>
    </xf>
    <xf numFmtId="177" fontId="7" fillId="2" borderId="2" xfId="0" applyNumberFormat="1" applyFont="1" applyFill="1" applyBorder="1" applyAlignment="1" applyProtection="1">
      <alignment horizontal="left" vertical="center"/>
      <protection locked="0"/>
    </xf>
    <xf numFmtId="176" fontId="7" fillId="2" borderId="2" xfId="0" applyNumberFormat="1" applyFont="1" applyFill="1" applyBorder="1" applyAlignment="1" applyProtection="1">
      <alignment horizontal="left" vertical="center"/>
      <protection locked="0"/>
    </xf>
    <xf numFmtId="177" fontId="7" fillId="2" borderId="7" xfId="0" applyNumberFormat="1" applyFont="1" applyFill="1" applyBorder="1" applyAlignment="1" applyProtection="1">
      <alignment horizontal="left" vertical="center"/>
      <protection locked="0"/>
    </xf>
    <xf numFmtId="0" fontId="7" fillId="2" borderId="7" xfId="0" applyFont="1" applyFill="1" applyBorder="1" applyAlignment="1">
      <alignment vertical="center"/>
    </xf>
    <xf numFmtId="176" fontId="7" fillId="0" borderId="3" xfId="0" applyNumberFormat="1" applyFont="1" applyFill="1" applyBorder="1" applyAlignment="1" applyProtection="1">
      <alignment horizontal="left" vertical="center"/>
      <protection locked="0"/>
    </xf>
    <xf numFmtId="177" fontId="7" fillId="0" borderId="3" xfId="0" applyNumberFormat="1" applyFont="1" applyFill="1" applyBorder="1" applyAlignment="1" applyProtection="1">
      <alignment horizontal="left" vertical="center"/>
      <protection locked="0"/>
    </xf>
    <xf numFmtId="0" fontId="7" fillId="0" borderId="3" xfId="0" applyFont="1" applyBorder="1" applyAlignment="1">
      <alignment vertical="center"/>
    </xf>
    <xf numFmtId="0" fontId="7" fillId="2" borderId="3" xfId="0" applyFont="1" applyFill="1" applyBorder="1" applyAlignment="1">
      <alignment vertical="center"/>
    </xf>
    <xf numFmtId="0" fontId="7" fillId="0" borderId="3" xfId="0" applyFont="1" applyFill="1" applyBorder="1" applyAlignment="1">
      <alignment vertical="center"/>
    </xf>
    <xf numFmtId="0" fontId="14" fillId="0" borderId="0" xfId="0" applyFont="1" applyFill="1" applyAlignment="1" applyProtection="1">
      <alignment vertical="center"/>
      <protection locked="0"/>
    </xf>
    <xf numFmtId="0" fontId="25" fillId="2" borderId="0" xfId="0" applyFont="1" applyFill="1" applyAlignment="1" applyProtection="1">
      <alignment vertical="center"/>
      <protection locked="0"/>
    </xf>
    <xf numFmtId="0" fontId="0" fillId="0" borderId="0" xfId="0" applyFont="1" applyFill="1" applyAlignment="1" applyProtection="1">
      <alignment vertical="center"/>
      <protection locked="0"/>
    </xf>
    <xf numFmtId="177" fontId="0" fillId="0" borderId="0" xfId="0" applyNumberFormat="1" applyFont="1" applyFill="1" applyAlignment="1" applyProtection="1">
      <alignment vertical="center"/>
      <protection locked="0"/>
    </xf>
    <xf numFmtId="0" fontId="0" fillId="0" borderId="0" xfId="0"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wrapText="1"/>
      <protection locked="0"/>
    </xf>
    <xf numFmtId="0" fontId="10" fillId="0" borderId="2" xfId="0" applyFont="1" applyFill="1" applyBorder="1" applyAlignment="1" applyProtection="1">
      <alignment horizontal="left" vertical="center"/>
      <protection locked="0"/>
    </xf>
    <xf numFmtId="0" fontId="10" fillId="0" borderId="2" xfId="0" applyFont="1" applyFill="1" applyBorder="1" applyAlignment="1" applyProtection="1">
      <alignment horizontal="right" vertical="center"/>
      <protection locked="0"/>
    </xf>
    <xf numFmtId="0" fontId="7" fillId="0" borderId="2" xfId="0" applyFont="1" applyFill="1" applyBorder="1" applyAlignment="1" applyProtection="1">
      <alignment vertical="center"/>
      <protection locked="0"/>
    </xf>
    <xf numFmtId="1" fontId="10" fillId="0" borderId="2" xfId="0" applyNumberFormat="1" applyFont="1" applyFill="1" applyBorder="1" applyAlignment="1" applyProtection="1">
      <alignment vertical="center"/>
      <protection locked="0"/>
    </xf>
    <xf numFmtId="1" fontId="7" fillId="0" borderId="2" xfId="0" applyNumberFormat="1" applyFont="1" applyFill="1" applyBorder="1" applyAlignment="1" applyProtection="1">
      <alignment horizontal="left" vertical="center"/>
      <protection locked="0"/>
    </xf>
    <xf numFmtId="1" fontId="7" fillId="0" borderId="2" xfId="0" applyNumberFormat="1" applyFont="1" applyFill="1" applyBorder="1" applyAlignment="1" applyProtection="1">
      <alignment horizontal="right" vertical="center"/>
      <protection locked="0"/>
    </xf>
    <xf numFmtId="3" fontId="5" fillId="3" borderId="2" xfId="0" applyNumberFormat="1" applyFont="1" applyFill="1" applyBorder="1" applyAlignment="1" applyProtection="1">
      <alignment horizontal="right" vertical="center"/>
    </xf>
    <xf numFmtId="1" fontId="17" fillId="0" borderId="2" xfId="0" applyNumberFormat="1" applyFont="1" applyFill="1" applyBorder="1" applyAlignment="1" applyProtection="1">
      <alignment vertical="center"/>
      <protection locked="0"/>
    </xf>
    <xf numFmtId="0" fontId="17" fillId="0" borderId="2" xfId="0" applyFont="1" applyFill="1" applyBorder="1" applyAlignment="1" applyProtection="1">
      <alignment vertical="center"/>
      <protection locked="0"/>
    </xf>
    <xf numFmtId="0" fontId="7" fillId="0" borderId="2" xfId="0" applyNumberFormat="1" applyFont="1" applyFill="1" applyBorder="1" applyAlignment="1" applyProtection="1">
      <alignment vertical="center"/>
      <protection locked="0"/>
    </xf>
    <xf numFmtId="0" fontId="17" fillId="0" borderId="2" xfId="0" applyNumberFormat="1" applyFont="1" applyFill="1" applyBorder="1" applyAlignment="1" applyProtection="1">
      <alignment vertical="center"/>
      <protection locked="0"/>
    </xf>
    <xf numFmtId="3" fontId="7" fillId="0" borderId="2" xfId="0" applyNumberFormat="1" applyFont="1" applyFill="1" applyBorder="1" applyAlignment="1" applyProtection="1">
      <alignment vertical="center"/>
      <protection locked="0"/>
    </xf>
    <xf numFmtId="3" fontId="17" fillId="0" borderId="2" xfId="0" applyNumberFormat="1" applyFont="1" applyFill="1" applyBorder="1" applyAlignment="1" applyProtection="1">
      <alignment vertical="center"/>
      <protection locked="0"/>
    </xf>
    <xf numFmtId="0" fontId="7" fillId="0" borderId="2" xfId="0" applyFont="1" applyBorder="1" applyAlignment="1" applyProtection="1">
      <alignment vertical="center" wrapText="1"/>
      <protection locked="0"/>
    </xf>
    <xf numFmtId="0" fontId="7" fillId="0" borderId="2" xfId="0" applyFont="1" applyBorder="1" applyAlignment="1" applyProtection="1">
      <alignment vertical="center"/>
      <protection locked="0"/>
    </xf>
    <xf numFmtId="1" fontId="16" fillId="2" borderId="2" xfId="0" applyNumberFormat="1" applyFont="1" applyFill="1" applyBorder="1" applyAlignment="1" applyProtection="1">
      <alignment vertical="center"/>
      <protection locked="0"/>
    </xf>
    <xf numFmtId="0" fontId="16" fillId="2" borderId="2" xfId="0" applyFont="1" applyFill="1" applyBorder="1" applyAlignment="1" applyProtection="1">
      <alignment vertical="center"/>
      <protection locked="0"/>
    </xf>
    <xf numFmtId="177" fontId="14" fillId="0" borderId="0" xfId="0" applyNumberFormat="1" applyFont="1" applyFill="1" applyAlignment="1" applyProtection="1">
      <alignment vertical="center"/>
      <protection locked="0"/>
    </xf>
    <xf numFmtId="0" fontId="24" fillId="0" borderId="0" xfId="0" applyFont="1" applyFill="1" applyBorder="1" applyAlignment="1">
      <alignment vertical="center"/>
    </xf>
    <xf numFmtId="177" fontId="24" fillId="0" borderId="0" xfId="0" applyNumberFormat="1" applyFont="1" applyFill="1" applyBorder="1" applyAlignment="1">
      <alignment vertical="center"/>
    </xf>
    <xf numFmtId="3" fontId="7" fillId="0" borderId="5" xfId="0" applyNumberFormat="1" applyFont="1" applyFill="1" applyBorder="1" applyAlignment="1" applyProtection="1">
      <alignment vertical="center"/>
      <protection locked="0"/>
    </xf>
    <xf numFmtId="0" fontId="7" fillId="0" borderId="3" xfId="0" applyFont="1" applyFill="1" applyBorder="1" applyAlignment="1" applyProtection="1">
      <alignment vertical="center"/>
      <protection locked="0"/>
    </xf>
    <xf numFmtId="1" fontId="7" fillId="0" borderId="4" xfId="0" applyNumberFormat="1" applyFont="1" applyFill="1" applyBorder="1" applyAlignment="1" applyProtection="1">
      <alignment vertical="center"/>
      <protection locked="0"/>
    </xf>
    <xf numFmtId="0" fontId="10" fillId="0" borderId="2" xfId="0" applyFont="1" applyFill="1" applyBorder="1" applyAlignment="1" applyProtection="1">
      <alignment horizontal="distributed" vertical="center"/>
      <protection locked="0"/>
    </xf>
    <xf numFmtId="0" fontId="0" fillId="0" borderId="2" xfId="0" applyFont="1" applyFill="1" applyBorder="1" applyAlignment="1" applyProtection="1">
      <alignment vertical="center"/>
      <protection locked="0"/>
    </xf>
    <xf numFmtId="1" fontId="7" fillId="0" borderId="7" xfId="0" applyNumberFormat="1" applyFont="1" applyFill="1" applyBorder="1" applyAlignment="1" applyProtection="1">
      <alignment horizontal="left" vertical="center"/>
      <protection locked="0"/>
    </xf>
    <xf numFmtId="1" fontId="7" fillId="2" borderId="2" xfId="0" applyNumberFormat="1" applyFont="1" applyFill="1" applyBorder="1" applyAlignment="1" applyProtection="1">
      <alignment vertical="center"/>
      <protection locked="0"/>
    </xf>
    <xf numFmtId="0" fontId="13" fillId="0" borderId="2" xfId="0" applyFont="1" applyBorder="1" applyAlignment="1" applyProtection="1">
      <alignment horizontal="left" vertical="center" wrapText="1"/>
      <protection locked="0"/>
    </xf>
    <xf numFmtId="0" fontId="0" fillId="0" borderId="0" xfId="0" applyFont="1" applyFill="1" applyBorder="1" applyAlignment="1" applyProtection="1">
      <alignment vertical="center"/>
      <protection locked="0"/>
    </xf>
    <xf numFmtId="0" fontId="0" fillId="2" borderId="0" xfId="0" applyFont="1" applyFill="1" applyAlignment="1">
      <alignment horizontal="right" vertical="center"/>
    </xf>
    <xf numFmtId="177" fontId="0" fillId="2" borderId="0" xfId="0" applyNumberFormat="1" applyFont="1" applyFill="1" applyAlignment="1">
      <alignment vertical="center"/>
    </xf>
    <xf numFmtId="0" fontId="7" fillId="4" borderId="2" xfId="0" applyFont="1" applyFill="1" applyBorder="1" applyAlignment="1">
      <alignment vertical="center"/>
    </xf>
    <xf numFmtId="3" fontId="7" fillId="4" borderId="2" xfId="0" applyNumberFormat="1" applyFont="1" applyFill="1" applyBorder="1" applyAlignment="1">
      <alignment vertical="center"/>
    </xf>
    <xf numFmtId="0" fontId="26" fillId="0" borderId="13" xfId="0" applyFont="1" applyFill="1" applyBorder="1" applyAlignment="1">
      <alignment horizontal="right" vertical="justify"/>
    </xf>
    <xf numFmtId="176" fontId="7" fillId="2" borderId="7" xfId="0" applyNumberFormat="1" applyFont="1" applyFill="1" applyBorder="1" applyAlignment="1" applyProtection="1">
      <alignment horizontal="left" vertical="center"/>
      <protection locked="0"/>
    </xf>
    <xf numFmtId="0" fontId="10" fillId="2" borderId="2" xfId="0" applyFont="1" applyFill="1" applyBorder="1" applyAlignment="1">
      <alignment vertical="center"/>
    </xf>
    <xf numFmtId="0" fontId="0" fillId="4" borderId="2" xfId="0" applyFont="1" applyFill="1" applyBorder="1" applyAlignment="1">
      <alignment vertical="center"/>
    </xf>
    <xf numFmtId="0" fontId="0" fillId="4" borderId="0" xfId="0" applyFont="1" applyFill="1" applyAlignment="1">
      <alignment vertical="center"/>
    </xf>
    <xf numFmtId="0" fontId="10" fillId="4" borderId="2" xfId="0" applyFont="1" applyFill="1" applyBorder="1" applyAlignment="1">
      <alignment vertical="center"/>
    </xf>
    <xf numFmtId="3" fontId="10" fillId="4" borderId="2" xfId="0" applyNumberFormat="1" applyFont="1" applyFill="1" applyBorder="1" applyAlignment="1">
      <alignment vertical="center"/>
    </xf>
    <xf numFmtId="0" fontId="7" fillId="2" borderId="2" xfId="0" applyNumberFormat="1" applyFont="1" applyFill="1" applyBorder="1" applyAlignment="1" applyProtection="1">
      <alignment vertical="center"/>
      <protection locked="0"/>
    </xf>
    <xf numFmtId="3" fontId="5" fillId="0" borderId="2" xfId="0" applyNumberFormat="1" applyFont="1" applyFill="1" applyBorder="1" applyAlignment="1" applyProtection="1">
      <alignment horizontal="right" vertical="center"/>
    </xf>
    <xf numFmtId="0" fontId="17" fillId="2" borderId="2" xfId="0" applyFont="1" applyFill="1" applyBorder="1" applyAlignment="1">
      <alignment vertical="center"/>
    </xf>
    <xf numFmtId="3" fontId="27" fillId="4" borderId="2" xfId="0" applyNumberFormat="1" applyFont="1" applyFill="1" applyBorder="1" applyAlignment="1">
      <alignment vertical="center"/>
    </xf>
    <xf numFmtId="0" fontId="27" fillId="4" borderId="2" xfId="0" applyFont="1" applyFill="1" applyBorder="1" applyAlignment="1">
      <alignment vertical="center"/>
    </xf>
    <xf numFmtId="3" fontId="7" fillId="0" borderId="2" xfId="0" applyNumberFormat="1" applyFont="1" applyFill="1" applyBorder="1" applyAlignment="1">
      <alignment vertical="center"/>
    </xf>
    <xf numFmtId="0" fontId="7" fillId="2" borderId="0" xfId="0" applyFont="1" applyFill="1" applyAlignment="1">
      <alignment vertical="center"/>
    </xf>
    <xf numFmtId="0" fontId="19" fillId="0" borderId="0" xfId="0" applyFont="1" applyFill="1" applyAlignment="1">
      <alignment vertical="center"/>
    </xf>
    <xf numFmtId="0" fontId="0" fillId="0" borderId="0" xfId="0" applyFill="1" applyAlignment="1">
      <alignment horizontal="right" vertical="center"/>
    </xf>
    <xf numFmtId="10" fontId="7" fillId="0" borderId="2" xfId="0" applyNumberFormat="1" applyFont="1" applyFill="1" applyBorder="1" applyAlignment="1">
      <alignment vertical="center"/>
    </xf>
    <xf numFmtId="0" fontId="27" fillId="0" borderId="2" xfId="0" applyFont="1" applyFill="1" applyBorder="1" applyAlignment="1" applyProtection="1">
      <alignment vertical="center"/>
      <protection locked="0"/>
    </xf>
    <xf numFmtId="0" fontId="17" fillId="0" borderId="2" xfId="0" applyFont="1" applyFill="1" applyBorder="1" applyAlignment="1">
      <alignment vertical="center"/>
    </xf>
    <xf numFmtId="0" fontId="0" fillId="0" borderId="8" xfId="0" applyFont="1" applyFill="1" applyBorder="1" applyAlignment="1">
      <alignment horizontal="left" vertical="center" wrapText="1"/>
    </xf>
    <xf numFmtId="0" fontId="0" fillId="0" borderId="0" xfId="0" applyFont="1" applyFill="1" applyBorder="1" applyAlignment="1">
      <alignment horizontal="left" vertical="center" wrapText="1"/>
    </xf>
    <xf numFmtId="10" fontId="7" fillId="0" borderId="0" xfId="0" applyNumberFormat="1" applyFont="1" applyFill="1" applyBorder="1" applyAlignment="1">
      <alignment vertical="center"/>
    </xf>
    <xf numFmtId="0" fontId="0" fillId="0" borderId="0" xfId="0" applyFont="1" applyFill="1" applyBorder="1" applyAlignment="1">
      <alignment vertical="center"/>
    </xf>
    <xf numFmtId="0" fontId="8" fillId="0" borderId="0" xfId="0" applyFont="1" applyAlignment="1" applyProtection="1">
      <alignment vertical="center"/>
      <protection locked="0"/>
    </xf>
    <xf numFmtId="0" fontId="28" fillId="0" borderId="0" xfId="0" applyFont="1" applyAlignment="1" applyProtection="1">
      <alignment vertical="center"/>
      <protection locked="0"/>
    </xf>
    <xf numFmtId="0" fontId="0" fillId="0" borderId="0" xfId="0" applyAlignment="1" applyProtection="1">
      <alignment vertical="center"/>
      <protection locked="0"/>
    </xf>
    <xf numFmtId="0" fontId="29" fillId="0" borderId="0" xfId="0" applyFont="1" applyAlignment="1" applyProtection="1">
      <alignment horizontal="center" vertical="center"/>
      <protection locked="0"/>
    </xf>
    <xf numFmtId="0" fontId="8" fillId="0" borderId="0" xfId="0" applyFont="1" applyAlignment="1" applyProtection="1">
      <alignment horizontal="left" vertical="center"/>
      <protection locked="0"/>
    </xf>
    <xf numFmtId="0" fontId="30" fillId="0" borderId="0" xfId="0" applyFont="1" applyAlignment="1" applyProtection="1">
      <alignment vertical="center"/>
      <protection locked="0"/>
    </xf>
    <xf numFmtId="0" fontId="31" fillId="0" borderId="0" xfId="0" applyFont="1" applyAlignment="1" applyProtection="1">
      <alignment vertical="center"/>
      <protection locked="0"/>
    </xf>
    <xf numFmtId="0" fontId="32" fillId="0" borderId="0" xfId="0" applyFont="1" applyAlignment="1" applyProtection="1">
      <alignment horizontal="center" vertical="center"/>
      <protection locked="0"/>
    </xf>
    <xf numFmtId="0" fontId="33" fillId="0" borderId="0" xfId="0" applyFont="1" applyAlignment="1" applyProtection="1">
      <alignment horizontal="center" vertical="center"/>
      <protection locked="0"/>
    </xf>
    <xf numFmtId="0" fontId="2" fillId="0" borderId="0" xfId="0" applyFont="1" applyFill="1" applyAlignment="1">
      <alignment horizontal="center" vertical="center"/>
    </xf>
    <xf numFmtId="0" fontId="2" fillId="2" borderId="0" xfId="0" applyFont="1" applyFill="1" applyAlignment="1">
      <alignment horizontal="center" vertical="center"/>
    </xf>
    <xf numFmtId="0" fontId="2" fillId="0" borderId="0" xfId="0" applyFont="1" applyFill="1" applyAlignment="1" applyProtection="1">
      <alignment horizontal="center" vertical="center"/>
      <protection locked="0"/>
    </xf>
    <xf numFmtId="0" fontId="1" fillId="0" borderId="3" xfId="0" applyFont="1" applyFill="1" applyBorder="1" applyAlignment="1" applyProtection="1">
      <alignment horizontal="center" vertical="center"/>
      <protection locked="0"/>
    </xf>
    <xf numFmtId="0" fontId="1" fillId="0" borderId="9" xfId="0" applyFont="1" applyFill="1" applyBorder="1" applyAlignment="1" applyProtection="1">
      <alignment horizontal="center" vertical="center"/>
      <protection locked="0"/>
    </xf>
    <xf numFmtId="0" fontId="1" fillId="0" borderId="4" xfId="0" applyFont="1" applyFill="1" applyBorder="1" applyAlignment="1" applyProtection="1">
      <alignment horizontal="center" vertical="center"/>
      <protection locked="0"/>
    </xf>
    <xf numFmtId="0" fontId="0" fillId="0" borderId="0" xfId="0" applyFont="1" applyFill="1" applyAlignment="1" applyProtection="1">
      <alignment horizontal="center" vertical="center"/>
      <protection locked="0"/>
    </xf>
    <xf numFmtId="0" fontId="0" fillId="0" borderId="0" xfId="0" applyFont="1" applyFill="1" applyAlignment="1" applyProtection="1">
      <alignment vertical="center"/>
      <protection locked="0"/>
    </xf>
    <xf numFmtId="0" fontId="1" fillId="0" borderId="2" xfId="0" applyFont="1" applyFill="1" applyBorder="1" applyAlignment="1">
      <alignment horizontal="center" vertical="center"/>
    </xf>
    <xf numFmtId="0" fontId="1" fillId="0" borderId="2"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1" fillId="0" borderId="4" xfId="0" applyFont="1" applyFill="1" applyBorder="1" applyAlignment="1">
      <alignment horizontal="center" vertical="center"/>
    </xf>
    <xf numFmtId="0" fontId="14" fillId="2" borderId="0" xfId="0" applyFont="1" applyFill="1" applyAlignment="1">
      <alignment horizontal="center" vertical="center"/>
    </xf>
    <xf numFmtId="0" fontId="18" fillId="0" borderId="3" xfId="7" applyNumberFormat="1" applyFont="1" applyFill="1" applyBorder="1" applyAlignment="1" applyProtection="1">
      <alignment horizontal="center" vertical="center" wrapText="1"/>
    </xf>
    <xf numFmtId="0" fontId="18" fillId="0" borderId="9" xfId="7" applyNumberFormat="1" applyFont="1" applyFill="1" applyBorder="1" applyAlignment="1" applyProtection="1">
      <alignment horizontal="center" vertical="center" wrapText="1"/>
    </xf>
    <xf numFmtId="0" fontId="18" fillId="0" borderId="4" xfId="7" applyNumberFormat="1" applyFont="1" applyFill="1" applyBorder="1" applyAlignment="1" applyProtection="1">
      <alignment horizontal="center" vertical="center" wrapText="1"/>
    </xf>
    <xf numFmtId="0" fontId="18" fillId="0" borderId="5" xfId="7" applyNumberFormat="1" applyFont="1" applyFill="1" applyBorder="1" applyAlignment="1" applyProtection="1">
      <alignment horizontal="center" vertical="center"/>
    </xf>
    <xf numFmtId="0" fontId="18" fillId="0" borderId="6" xfId="7" applyNumberFormat="1" applyFont="1" applyFill="1" applyBorder="1" applyAlignment="1" applyProtection="1">
      <alignment horizontal="center" vertical="center"/>
    </xf>
    <xf numFmtId="0" fontId="18" fillId="0" borderId="7" xfId="7" applyNumberFormat="1" applyFont="1" applyFill="1" applyBorder="1" applyAlignment="1" applyProtection="1">
      <alignment horizontal="center" vertical="center"/>
    </xf>
    <xf numFmtId="0" fontId="18" fillId="0" borderId="5" xfId="7" applyNumberFormat="1" applyFont="1" applyFill="1" applyBorder="1" applyAlignment="1" applyProtection="1">
      <alignment horizontal="center" vertical="center" wrapText="1"/>
    </xf>
    <xf numFmtId="0" fontId="18" fillId="0" borderId="7" xfId="7" applyNumberFormat="1" applyFont="1" applyFill="1" applyBorder="1" applyAlignment="1" applyProtection="1">
      <alignment horizontal="center" vertical="center" wrapText="1"/>
    </xf>
    <xf numFmtId="0" fontId="5" fillId="0" borderId="2" xfId="7" applyNumberFormat="1" applyFont="1" applyFill="1" applyBorder="1" applyAlignment="1" applyProtection="1">
      <alignment horizontal="center" vertical="center" wrapText="1"/>
    </xf>
    <xf numFmtId="0" fontId="5" fillId="0" borderId="5" xfId="7" applyNumberFormat="1" applyFont="1" applyFill="1" applyBorder="1" applyAlignment="1" applyProtection="1">
      <alignment horizontal="center" vertical="center" wrapText="1"/>
    </xf>
    <xf numFmtId="0" fontId="5" fillId="0" borderId="7" xfId="7" applyNumberFormat="1" applyFont="1" applyFill="1" applyBorder="1" applyAlignment="1" applyProtection="1">
      <alignment horizontal="center" vertical="center" wrapText="1"/>
    </xf>
    <xf numFmtId="0" fontId="5" fillId="0" borderId="3" xfId="7" applyNumberFormat="1" applyFont="1" applyFill="1" applyBorder="1" applyAlignment="1" applyProtection="1">
      <alignment horizontal="center" vertical="center" wrapText="1"/>
    </xf>
    <xf numFmtId="0" fontId="5" fillId="0" borderId="1" xfId="7" applyNumberFormat="1" applyFont="1" applyFill="1" applyBorder="1" applyAlignment="1" applyProtection="1">
      <alignment horizontal="right" vertical="center"/>
    </xf>
    <xf numFmtId="0" fontId="18" fillId="0" borderId="2" xfId="7" applyNumberFormat="1" applyFont="1" applyFill="1" applyBorder="1" applyAlignment="1" applyProtection="1">
      <alignment horizontal="center" vertical="center" wrapText="1"/>
    </xf>
    <xf numFmtId="0" fontId="21" fillId="0" borderId="5" xfId="7" applyNumberFormat="1" applyFont="1" applyFill="1" applyBorder="1" applyAlignment="1" applyProtection="1">
      <alignment horizontal="center" vertical="center" wrapText="1"/>
    </xf>
    <xf numFmtId="0" fontId="21" fillId="0" borderId="7" xfId="7" applyNumberFormat="1" applyFont="1" applyFill="1" applyBorder="1" applyAlignment="1" applyProtection="1">
      <alignment horizontal="center" vertical="center" wrapText="1"/>
    </xf>
    <xf numFmtId="0" fontId="2" fillId="0" borderId="0" xfId="7" applyNumberFormat="1" applyFont="1" applyFill="1" applyAlignment="1" applyProtection="1">
      <alignment horizontal="center" vertical="center"/>
    </xf>
    <xf numFmtId="0" fontId="2" fillId="0" borderId="1" xfId="7" applyNumberFormat="1" applyFont="1" applyFill="1" applyBorder="1" applyAlignment="1" applyProtection="1">
      <alignment horizontal="center" vertical="center"/>
    </xf>
    <xf numFmtId="0" fontId="15" fillId="0" borderId="3" xfId="0" applyFont="1" applyFill="1" applyBorder="1" applyAlignment="1">
      <alignment horizontal="center" vertical="center"/>
    </xf>
    <xf numFmtId="0" fontId="15" fillId="0" borderId="9" xfId="0" applyFont="1" applyFill="1" applyBorder="1" applyAlignment="1">
      <alignment horizontal="center" vertical="center"/>
    </xf>
    <xf numFmtId="0" fontId="15"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7" xfId="0" applyFont="1" applyFill="1" applyBorder="1" applyAlignment="1">
      <alignment horizontal="center"/>
    </xf>
    <xf numFmtId="0" fontId="1" fillId="0" borderId="5" xfId="0" applyFont="1" applyFill="1" applyBorder="1" applyAlignment="1">
      <alignment horizontal="center" vertical="center" wrapText="1"/>
    </xf>
    <xf numFmtId="0" fontId="0" fillId="0" borderId="7" xfId="0" applyFont="1" applyFill="1" applyBorder="1" applyAlignment="1">
      <alignment horizontal="center" wrapText="1"/>
    </xf>
    <xf numFmtId="0" fontId="0" fillId="0" borderId="7"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8" fillId="0" borderId="0" xfId="0" applyFont="1" applyAlignment="1">
      <alignment horizontal="left" vertical="center"/>
    </xf>
    <xf numFmtId="0" fontId="5" fillId="0" borderId="3" xfId="0" applyFont="1" applyBorder="1" applyAlignment="1">
      <alignment horizontal="center" vertical="center"/>
    </xf>
    <xf numFmtId="0" fontId="5" fillId="0" borderId="9" xfId="0" applyFont="1" applyBorder="1" applyAlignment="1">
      <alignment horizontal="center" vertical="center"/>
    </xf>
    <xf numFmtId="0" fontId="5" fillId="0" borderId="4" xfId="0" applyFont="1" applyBorder="1" applyAlignment="1">
      <alignment horizontal="center" vertical="center"/>
    </xf>
    <xf numFmtId="0" fontId="5" fillId="0" borderId="10" xfId="0" applyFont="1" applyBorder="1" applyAlignment="1">
      <alignment horizontal="center" vertical="center"/>
    </xf>
    <xf numFmtId="0" fontId="5" fillId="0" borderId="8" xfId="0" applyFont="1" applyBorder="1" applyAlignment="1">
      <alignment horizontal="center" vertical="center"/>
    </xf>
    <xf numFmtId="0" fontId="5" fillId="0" borderId="11" xfId="0" applyFont="1" applyBorder="1" applyAlignment="1">
      <alignment horizontal="center" vertical="center"/>
    </xf>
    <xf numFmtId="0" fontId="5" fillId="0" borderId="5" xfId="0" applyFont="1" applyBorder="1" applyAlignment="1">
      <alignment horizontal="center" vertical="center"/>
    </xf>
    <xf numFmtId="0" fontId="5" fillId="0" borderId="7" xfId="0" applyFont="1" applyBorder="1" applyAlignment="1">
      <alignment horizontal="center" vertical="center"/>
    </xf>
    <xf numFmtId="0" fontId="5" fillId="0" borderId="2" xfId="0" applyFont="1" applyBorder="1" applyAlignment="1">
      <alignment horizontal="center" vertical="center"/>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7" fillId="0" borderId="5" xfId="0" applyFont="1" applyBorder="1" applyAlignment="1">
      <alignment horizontal="center" vertical="center"/>
    </xf>
    <xf numFmtId="0" fontId="7" fillId="0" borderId="7" xfId="0" applyFont="1" applyBorder="1" applyAlignment="1">
      <alignment horizontal="center" vertical="center"/>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8" fillId="0" borderId="0" xfId="0" applyFont="1" applyAlignment="1">
      <alignment horizontal="left"/>
    </xf>
    <xf numFmtId="0" fontId="5" fillId="0" borderId="1" xfId="0" applyFont="1" applyBorder="1" applyAlignment="1">
      <alignment horizontal="left" vertical="center"/>
    </xf>
    <xf numFmtId="0" fontId="7" fillId="0" borderId="2" xfId="0" applyFont="1" applyBorder="1" applyAlignment="1">
      <alignment horizontal="center" vertical="center"/>
    </xf>
    <xf numFmtId="0" fontId="7" fillId="0" borderId="2" xfId="0" applyFont="1" applyBorder="1" applyAlignment="1">
      <alignment horizontal="center" vertical="center" wrapText="1"/>
    </xf>
    <xf numFmtId="0" fontId="7" fillId="0" borderId="6" xfId="0" applyFont="1" applyBorder="1" applyAlignment="1">
      <alignment horizontal="center" vertical="center"/>
    </xf>
    <xf numFmtId="0" fontId="2" fillId="0" borderId="0" xfId="3" applyFont="1" applyAlignment="1">
      <alignment horizontal="left" vertical="center"/>
    </xf>
    <xf numFmtId="0" fontId="3" fillId="0" borderId="1" xfId="2" applyFont="1" applyBorder="1" applyAlignment="1">
      <alignment horizontal="left" vertical="center"/>
    </xf>
    <xf numFmtId="0" fontId="3" fillId="0" borderId="2" xfId="3" applyFont="1" applyBorder="1" applyAlignment="1">
      <alignment horizontal="center" vertical="center"/>
    </xf>
  </cellXfs>
  <cellStyles count="8">
    <cellStyle name="百分比 2" xfId="1"/>
    <cellStyle name="常规" xfId="0" builtinId="0"/>
    <cellStyle name="常规 10" xfId="4"/>
    <cellStyle name="常规 2" xfId="5"/>
    <cellStyle name="常规 2 2" xfId="3"/>
    <cellStyle name="常规 3" xfId="6"/>
    <cellStyle name="常规 3 2" xfId="2"/>
    <cellStyle name="常规 4"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B6"/>
  <sheetViews>
    <sheetView showGridLines="0" showZeros="0" workbookViewId="0">
      <selection activeCell="A3" sqref="A3"/>
    </sheetView>
  </sheetViews>
  <sheetFormatPr defaultColWidth="9" defaultRowHeight="14.25"/>
  <cols>
    <col min="1" max="1" width="148.375" style="221" customWidth="1"/>
    <col min="2" max="2" width="9" style="221" hidden="1" customWidth="1"/>
    <col min="3" max="16384" width="9" style="221"/>
  </cols>
  <sheetData>
    <row r="1" spans="1:2" ht="36.75" customHeight="1">
      <c r="A1" s="224" t="s">
        <v>0</v>
      </c>
      <c r="B1" s="221" t="s">
        <v>1</v>
      </c>
    </row>
    <row r="2" spans="1:2" ht="52.5" customHeight="1">
      <c r="A2" s="225"/>
      <c r="B2" s="221" t="s">
        <v>2</v>
      </c>
    </row>
    <row r="3" spans="1:2" ht="178.5" customHeight="1">
      <c r="A3" s="226" t="s">
        <v>3</v>
      </c>
      <c r="B3" s="221" t="s">
        <v>4</v>
      </c>
    </row>
    <row r="4" spans="1:2" ht="51.75" customHeight="1">
      <c r="A4" s="226" t="s">
        <v>0</v>
      </c>
      <c r="B4" s="221" t="s">
        <v>5</v>
      </c>
    </row>
    <row r="5" spans="1:2" ht="33" customHeight="1">
      <c r="A5" s="227"/>
      <c r="B5" s="221" t="s">
        <v>6</v>
      </c>
    </row>
    <row r="6" spans="1:2" ht="42" customHeight="1">
      <c r="A6" s="227"/>
      <c r="B6" s="221" t="s">
        <v>7</v>
      </c>
    </row>
  </sheetData>
  <phoneticPr fontId="18" type="noConversion"/>
  <printOptions horizontalCentered="1"/>
  <pageMargins left="0.75" right="0.75" top="0.98" bottom="0.98" header="0.51" footer="0.51"/>
  <pageSetup paperSize="9" orientation="landscape"/>
  <headerFooter alignWithMargins="0"/>
</worksheet>
</file>

<file path=xl/worksheets/sheet10.xml><?xml version="1.0" encoding="utf-8"?>
<worksheet xmlns="http://schemas.openxmlformats.org/spreadsheetml/2006/main" xmlns:r="http://schemas.openxmlformats.org/officeDocument/2006/relationships">
  <dimension ref="A1:AL26"/>
  <sheetViews>
    <sheetView showGridLines="0" showZeros="0" workbookViewId="0">
      <selection activeCell="AB14" sqref="AB14"/>
    </sheetView>
  </sheetViews>
  <sheetFormatPr defaultColWidth="5.75" defaultRowHeight="14.25"/>
  <cols>
    <col min="1" max="1" width="10.875" style="108" customWidth="1"/>
    <col min="2" max="2" width="5.875" style="108" customWidth="1"/>
    <col min="3" max="9" width="5.625" style="108" customWidth="1"/>
    <col min="10" max="10" width="5.625" style="109" customWidth="1"/>
    <col min="11" max="11" width="5.625" style="108" customWidth="1"/>
    <col min="12" max="14" width="5.625" style="109" customWidth="1"/>
    <col min="15" max="18" width="5.625" style="108" customWidth="1"/>
    <col min="19" max="22" width="5.625" style="109" customWidth="1"/>
    <col min="23" max="38" width="5.625" style="108" customWidth="1"/>
    <col min="39" max="16384" width="5.75" style="108"/>
  </cols>
  <sheetData>
    <row r="1" spans="1:38">
      <c r="A1" s="91" t="s">
        <v>1261</v>
      </c>
    </row>
    <row r="2" spans="1:38" ht="28.5" customHeight="1">
      <c r="A2" s="228" t="s">
        <v>1262</v>
      </c>
      <c r="B2" s="228"/>
      <c r="C2" s="228"/>
      <c r="D2" s="228"/>
      <c r="E2" s="228"/>
      <c r="F2" s="228"/>
      <c r="G2" s="228"/>
      <c r="H2" s="228"/>
      <c r="I2" s="228"/>
      <c r="J2" s="228"/>
      <c r="K2" s="228"/>
      <c r="L2" s="228"/>
      <c r="M2" s="228"/>
      <c r="N2" s="228"/>
      <c r="O2" s="228"/>
      <c r="P2" s="228"/>
      <c r="Q2" s="228"/>
      <c r="R2" s="228"/>
      <c r="S2" s="228"/>
      <c r="T2" s="228"/>
      <c r="U2" s="228"/>
      <c r="V2" s="228"/>
      <c r="W2" s="228"/>
      <c r="X2" s="228"/>
      <c r="Y2" s="228"/>
      <c r="Z2" s="228"/>
      <c r="AA2" s="228"/>
      <c r="AB2" s="228"/>
      <c r="AC2" s="228"/>
      <c r="AD2" s="228"/>
      <c r="AE2" s="228"/>
      <c r="AF2" s="228"/>
      <c r="AG2" s="228"/>
      <c r="AH2" s="228"/>
      <c r="AI2" s="228"/>
      <c r="AJ2" s="228"/>
      <c r="AK2" s="228"/>
      <c r="AL2" s="228"/>
    </row>
    <row r="3" spans="1:38" ht="17.100000000000001" customHeight="1">
      <c r="A3" s="253" t="s">
        <v>26</v>
      </c>
      <c r="B3" s="253"/>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row>
    <row r="4" spans="1:38" ht="31.5" customHeight="1">
      <c r="A4" s="244" t="s">
        <v>1179</v>
      </c>
      <c r="B4" s="255" t="s">
        <v>1263</v>
      </c>
      <c r="C4" s="254" t="s">
        <v>1264</v>
      </c>
      <c r="D4" s="254"/>
      <c r="E4" s="254"/>
      <c r="F4" s="254"/>
      <c r="G4" s="254"/>
      <c r="H4" s="254"/>
      <c r="I4" s="254"/>
      <c r="J4" s="254"/>
      <c r="K4" s="254"/>
      <c r="L4" s="254"/>
      <c r="M4" s="254"/>
      <c r="N4" s="254"/>
      <c r="O4" s="254"/>
      <c r="P4" s="254"/>
      <c r="Q4" s="254"/>
      <c r="R4" s="254"/>
      <c r="S4" s="254"/>
      <c r="T4" s="254"/>
      <c r="U4" s="254"/>
      <c r="V4" s="254"/>
      <c r="W4" s="254"/>
      <c r="X4" s="254"/>
      <c r="Y4" s="254"/>
      <c r="Z4" s="254"/>
      <c r="AA4" s="254"/>
      <c r="AB4" s="254"/>
      <c r="AC4" s="254"/>
      <c r="AD4" s="254"/>
      <c r="AE4" s="254"/>
      <c r="AF4" s="254"/>
      <c r="AG4" s="254"/>
      <c r="AH4" s="254"/>
      <c r="AI4" s="254"/>
      <c r="AJ4" s="254"/>
      <c r="AK4" s="254"/>
      <c r="AL4" s="254"/>
    </row>
    <row r="5" spans="1:38" ht="276" customHeight="1">
      <c r="A5" s="246"/>
      <c r="B5" s="256"/>
      <c r="C5" s="114" t="s">
        <v>1265</v>
      </c>
      <c r="D5" s="124" t="s">
        <v>1266</v>
      </c>
      <c r="E5" s="125" t="s">
        <v>1267</v>
      </c>
      <c r="F5" s="126" t="s">
        <v>1268</v>
      </c>
      <c r="G5" s="126" t="s">
        <v>1269</v>
      </c>
      <c r="H5" s="126" t="s">
        <v>1270</v>
      </c>
      <c r="I5" s="126" t="s">
        <v>1271</v>
      </c>
      <c r="J5" s="126" t="s">
        <v>1272</v>
      </c>
      <c r="K5" s="126" t="s">
        <v>1273</v>
      </c>
      <c r="L5" s="126" t="s">
        <v>1274</v>
      </c>
      <c r="M5" s="126" t="s">
        <v>1275</v>
      </c>
      <c r="N5" s="126" t="s">
        <v>1276</v>
      </c>
      <c r="O5" s="126" t="s">
        <v>1277</v>
      </c>
      <c r="P5" s="126" t="s">
        <v>1278</v>
      </c>
      <c r="Q5" s="131" t="s">
        <v>1279</v>
      </c>
      <c r="R5" s="131" t="s">
        <v>1280</v>
      </c>
      <c r="S5" s="131" t="s">
        <v>1281</v>
      </c>
      <c r="T5" s="131" t="s">
        <v>1282</v>
      </c>
      <c r="U5" s="131" t="s">
        <v>1283</v>
      </c>
      <c r="V5" s="131" t="s">
        <v>1284</v>
      </c>
      <c r="W5" s="131" t="s">
        <v>1285</v>
      </c>
      <c r="X5" s="131" t="s">
        <v>1286</v>
      </c>
      <c r="Y5" s="131" t="s">
        <v>1287</v>
      </c>
      <c r="Z5" s="131" t="s">
        <v>1288</v>
      </c>
      <c r="AA5" s="131" t="s">
        <v>1289</v>
      </c>
      <c r="AB5" s="131" t="s">
        <v>1290</v>
      </c>
      <c r="AC5" s="131" t="s">
        <v>1291</v>
      </c>
      <c r="AD5" s="131" t="s">
        <v>1292</v>
      </c>
      <c r="AE5" s="131" t="s">
        <v>1293</v>
      </c>
      <c r="AF5" s="131" t="s">
        <v>1294</v>
      </c>
      <c r="AG5" s="131" t="s">
        <v>1295</v>
      </c>
      <c r="AH5" s="131" t="s">
        <v>1296</v>
      </c>
      <c r="AI5" s="131" t="s">
        <v>1297</v>
      </c>
      <c r="AJ5" s="131" t="s">
        <v>1298</v>
      </c>
      <c r="AK5" s="131" t="s">
        <v>1299</v>
      </c>
      <c r="AL5" s="126" t="s">
        <v>1300</v>
      </c>
    </row>
    <row r="6" spans="1:38" s="107" customFormat="1" ht="17.25" customHeight="1">
      <c r="A6" s="127" t="s">
        <v>1208</v>
      </c>
      <c r="B6" s="116"/>
      <c r="C6" s="116"/>
      <c r="D6" s="116"/>
      <c r="E6" s="116"/>
      <c r="F6" s="116"/>
      <c r="G6" s="116"/>
      <c r="H6" s="116"/>
      <c r="I6" s="116"/>
      <c r="J6" s="121"/>
      <c r="K6" s="116"/>
      <c r="L6" s="121"/>
      <c r="M6" s="121"/>
      <c r="N6" s="121"/>
      <c r="O6" s="116"/>
      <c r="P6" s="116"/>
      <c r="Q6" s="116"/>
      <c r="R6" s="116"/>
      <c r="S6" s="121"/>
      <c r="T6" s="121"/>
      <c r="U6" s="121"/>
      <c r="V6" s="121"/>
      <c r="W6" s="116"/>
      <c r="X6" s="118"/>
      <c r="Y6" s="118"/>
      <c r="Z6" s="118"/>
      <c r="AA6" s="118"/>
      <c r="AB6" s="118"/>
      <c r="AC6" s="118"/>
      <c r="AD6" s="118"/>
      <c r="AE6" s="118"/>
      <c r="AF6" s="118"/>
      <c r="AG6" s="118"/>
      <c r="AH6" s="118"/>
      <c r="AI6" s="118"/>
      <c r="AJ6" s="118"/>
      <c r="AK6" s="118"/>
      <c r="AL6" s="118"/>
    </row>
    <row r="7" spans="1:38" s="107" customFormat="1" ht="17.25" customHeight="1">
      <c r="A7" s="127" t="s">
        <v>1209</v>
      </c>
      <c r="B7" s="116"/>
      <c r="C7" s="116"/>
      <c r="D7" s="116"/>
      <c r="E7" s="116"/>
      <c r="F7" s="116"/>
      <c r="G7" s="116"/>
      <c r="H7" s="116"/>
      <c r="I7" s="116"/>
      <c r="J7" s="121"/>
      <c r="K7" s="116"/>
      <c r="L7" s="121"/>
      <c r="M7" s="121"/>
      <c r="N7" s="121"/>
      <c r="O7" s="116"/>
      <c r="P7" s="116"/>
      <c r="Q7" s="116"/>
      <c r="R7" s="116"/>
      <c r="S7" s="121"/>
      <c r="T7" s="121"/>
      <c r="U7" s="121"/>
      <c r="V7" s="121"/>
      <c r="W7" s="116"/>
      <c r="X7" s="118"/>
      <c r="Y7" s="118"/>
      <c r="Z7" s="118"/>
      <c r="AA7" s="118"/>
      <c r="AB7" s="118"/>
      <c r="AC7" s="118"/>
      <c r="AD7" s="118"/>
      <c r="AE7" s="118"/>
      <c r="AF7" s="118"/>
      <c r="AG7" s="118"/>
      <c r="AH7" s="118"/>
      <c r="AI7" s="118"/>
      <c r="AJ7" s="118"/>
      <c r="AK7" s="118"/>
      <c r="AL7" s="118"/>
    </row>
    <row r="8" spans="1:38" s="107" customFormat="1" ht="17.25" customHeight="1">
      <c r="A8" s="128" t="s">
        <v>1210</v>
      </c>
      <c r="B8" s="116"/>
      <c r="C8" s="116"/>
      <c r="D8" s="116"/>
      <c r="E8" s="116"/>
      <c r="F8" s="116"/>
      <c r="G8" s="116"/>
      <c r="H8" s="116"/>
      <c r="I8" s="116"/>
      <c r="J8" s="121"/>
      <c r="K8" s="116"/>
      <c r="L8" s="121"/>
      <c r="M8" s="121"/>
      <c r="N8" s="121"/>
      <c r="O8" s="116"/>
      <c r="P8" s="116"/>
      <c r="Q8" s="116"/>
      <c r="R8" s="116"/>
      <c r="S8" s="121"/>
      <c r="T8" s="121"/>
      <c r="U8" s="121"/>
      <c r="V8" s="121"/>
      <c r="W8" s="116"/>
      <c r="X8" s="118"/>
      <c r="Y8" s="118"/>
      <c r="Z8" s="118"/>
      <c r="AA8" s="118"/>
      <c r="AB8" s="118"/>
      <c r="AC8" s="118"/>
      <c r="AD8" s="118"/>
      <c r="AE8" s="118"/>
      <c r="AF8" s="118"/>
      <c r="AG8" s="118"/>
      <c r="AH8" s="118"/>
      <c r="AI8" s="118"/>
      <c r="AJ8" s="118"/>
      <c r="AK8" s="118"/>
      <c r="AL8" s="118"/>
    </row>
    <row r="9" spans="1:38" s="107" customFormat="1" ht="17.25" customHeight="1">
      <c r="A9" s="127" t="s">
        <v>1211</v>
      </c>
      <c r="B9" s="118"/>
      <c r="C9" s="118"/>
      <c r="D9" s="118"/>
      <c r="E9" s="118"/>
      <c r="F9" s="118"/>
      <c r="G9" s="118"/>
      <c r="H9" s="118"/>
      <c r="I9" s="118"/>
      <c r="J9" s="122"/>
      <c r="K9" s="118"/>
      <c r="L9" s="122"/>
      <c r="M9" s="122"/>
      <c r="N9" s="122"/>
      <c r="O9" s="118"/>
      <c r="P9" s="118"/>
      <c r="Q9" s="118"/>
      <c r="R9" s="118"/>
      <c r="S9" s="122"/>
      <c r="T9" s="122"/>
      <c r="U9" s="122"/>
      <c r="V9" s="122"/>
      <c r="W9" s="118"/>
      <c r="X9" s="118"/>
      <c r="Y9" s="118"/>
      <c r="Z9" s="118"/>
      <c r="AA9" s="118"/>
      <c r="AB9" s="118"/>
      <c r="AC9" s="118"/>
      <c r="AD9" s="118"/>
      <c r="AE9" s="118"/>
      <c r="AF9" s="118"/>
      <c r="AG9" s="118"/>
      <c r="AH9" s="118"/>
      <c r="AI9" s="118"/>
      <c r="AJ9" s="118"/>
      <c r="AK9" s="118"/>
      <c r="AL9" s="118"/>
    </row>
    <row r="10" spans="1:38" s="107" customFormat="1" ht="17.25" customHeight="1">
      <c r="A10" s="127" t="s">
        <v>1209</v>
      </c>
      <c r="B10" s="118"/>
      <c r="C10" s="118"/>
      <c r="D10" s="118"/>
      <c r="E10" s="118"/>
      <c r="F10" s="118"/>
      <c r="G10" s="118"/>
      <c r="H10" s="118"/>
      <c r="I10" s="118"/>
      <c r="J10" s="122"/>
      <c r="K10" s="118"/>
      <c r="L10" s="122"/>
      <c r="M10" s="122"/>
      <c r="N10" s="122"/>
      <c r="O10" s="118"/>
      <c r="P10" s="118"/>
      <c r="Q10" s="118"/>
      <c r="R10" s="118"/>
      <c r="S10" s="122"/>
      <c r="T10" s="122"/>
      <c r="U10" s="122"/>
      <c r="V10" s="122"/>
      <c r="W10" s="118"/>
      <c r="X10" s="118"/>
      <c r="Y10" s="118"/>
      <c r="Z10" s="118"/>
      <c r="AA10" s="118"/>
      <c r="AB10" s="118"/>
      <c r="AC10" s="118"/>
      <c r="AD10" s="118"/>
      <c r="AE10" s="118"/>
      <c r="AF10" s="118"/>
      <c r="AG10" s="118"/>
      <c r="AH10" s="118"/>
      <c r="AI10" s="118"/>
      <c r="AJ10" s="118"/>
      <c r="AK10" s="118"/>
      <c r="AL10" s="118"/>
    </row>
    <row r="11" spans="1:38" s="107" customFormat="1" ht="17.25" customHeight="1">
      <c r="A11" s="127" t="s">
        <v>1212</v>
      </c>
      <c r="B11" s="118"/>
      <c r="C11" s="118"/>
      <c r="D11" s="118"/>
      <c r="E11" s="118"/>
      <c r="F11" s="118"/>
      <c r="G11" s="118"/>
      <c r="H11" s="118"/>
      <c r="I11" s="118"/>
      <c r="J11" s="122"/>
      <c r="K11" s="118"/>
      <c r="L11" s="122"/>
      <c r="M11" s="122"/>
      <c r="N11" s="122"/>
      <c r="O11" s="118"/>
      <c r="P11" s="118"/>
      <c r="Q11" s="118"/>
      <c r="R11" s="118"/>
      <c r="S11" s="122"/>
      <c r="T11" s="122"/>
      <c r="U11" s="122"/>
      <c r="V11" s="122"/>
      <c r="W11" s="118"/>
      <c r="X11" s="118"/>
      <c r="Y11" s="118"/>
      <c r="Z11" s="118"/>
      <c r="AA11" s="118"/>
      <c r="AB11" s="118"/>
      <c r="AC11" s="118"/>
      <c r="AD11" s="118"/>
      <c r="AE11" s="118"/>
      <c r="AF11" s="118"/>
      <c r="AG11" s="118"/>
      <c r="AH11" s="118"/>
      <c r="AI11" s="118"/>
      <c r="AJ11" s="118"/>
      <c r="AK11" s="118"/>
      <c r="AL11" s="118"/>
    </row>
    <row r="12" spans="1:38" s="107" customFormat="1" ht="17.25" customHeight="1">
      <c r="A12" s="129" t="s">
        <v>1213</v>
      </c>
      <c r="B12" s="118"/>
      <c r="C12" s="118"/>
      <c r="D12" s="118"/>
      <c r="E12" s="118"/>
      <c r="F12" s="118"/>
      <c r="G12" s="118"/>
      <c r="H12" s="118"/>
      <c r="I12" s="118"/>
      <c r="J12" s="122"/>
      <c r="K12" s="118"/>
      <c r="L12" s="122"/>
      <c r="M12" s="122"/>
      <c r="N12" s="122"/>
      <c r="O12" s="118"/>
      <c r="P12" s="118"/>
      <c r="Q12" s="118"/>
      <c r="R12" s="118"/>
      <c r="S12" s="122"/>
      <c r="T12" s="122"/>
      <c r="U12" s="122"/>
      <c r="V12" s="122"/>
      <c r="W12" s="118"/>
      <c r="X12" s="118"/>
      <c r="Y12" s="118"/>
      <c r="Z12" s="118"/>
      <c r="AA12" s="118"/>
      <c r="AB12" s="118"/>
      <c r="AC12" s="118"/>
      <c r="AD12" s="118"/>
      <c r="AE12" s="118"/>
      <c r="AF12" s="118"/>
      <c r="AG12" s="118"/>
      <c r="AH12" s="118"/>
      <c r="AI12" s="118"/>
      <c r="AJ12" s="118"/>
      <c r="AK12" s="118"/>
      <c r="AL12" s="118"/>
    </row>
    <row r="13" spans="1:38" s="107" customFormat="1" ht="17.25" customHeight="1">
      <c r="A13" s="129" t="s">
        <v>1214</v>
      </c>
      <c r="B13" s="118"/>
      <c r="C13" s="118"/>
      <c r="D13" s="118"/>
      <c r="E13" s="118"/>
      <c r="F13" s="118"/>
      <c r="G13" s="118"/>
      <c r="H13" s="118"/>
      <c r="I13" s="118"/>
      <c r="J13" s="122"/>
      <c r="K13" s="118"/>
      <c r="L13" s="122"/>
      <c r="M13" s="122"/>
      <c r="N13" s="122"/>
      <c r="O13" s="118"/>
      <c r="P13" s="118"/>
      <c r="Q13" s="118"/>
      <c r="R13" s="118"/>
      <c r="S13" s="122"/>
      <c r="T13" s="122"/>
      <c r="U13" s="122"/>
      <c r="V13" s="122"/>
      <c r="W13" s="118"/>
      <c r="X13" s="118"/>
      <c r="Y13" s="118"/>
      <c r="Z13" s="118"/>
      <c r="AA13" s="118"/>
      <c r="AB13" s="118"/>
      <c r="AC13" s="118"/>
      <c r="AD13" s="118"/>
      <c r="AE13" s="118"/>
      <c r="AF13" s="118"/>
      <c r="AG13" s="118"/>
      <c r="AH13" s="118"/>
      <c r="AI13" s="118"/>
      <c r="AJ13" s="118"/>
      <c r="AK13" s="118"/>
      <c r="AL13" s="118"/>
    </row>
    <row r="14" spans="1:38" s="107" customFormat="1" ht="17.25" customHeight="1">
      <c r="A14" s="129" t="s">
        <v>1215</v>
      </c>
      <c r="B14" s="118">
        <f>SUM(D14:AL14)</f>
        <v>201323</v>
      </c>
      <c r="D14" s="118">
        <v>3128</v>
      </c>
      <c r="E14" s="118">
        <v>30624</v>
      </c>
      <c r="F14" s="118">
        <v>16152</v>
      </c>
      <c r="G14" s="118"/>
      <c r="H14" s="118"/>
      <c r="I14" s="118"/>
      <c r="J14" s="122">
        <v>944</v>
      </c>
      <c r="K14" s="118">
        <v>8711</v>
      </c>
      <c r="L14" s="122">
        <v>32283</v>
      </c>
      <c r="M14" s="122"/>
      <c r="N14" s="122"/>
      <c r="O14" s="118"/>
      <c r="P14" s="118">
        <v>38809</v>
      </c>
      <c r="Q14" s="118">
        <v>968</v>
      </c>
      <c r="R14" s="118"/>
      <c r="S14" s="122"/>
      <c r="T14" s="122">
        <v>709</v>
      </c>
      <c r="U14" s="122">
        <v>18040</v>
      </c>
      <c r="V14" s="122">
        <v>13</v>
      </c>
      <c r="W14" s="118">
        <v>687</v>
      </c>
      <c r="X14" s="118">
        <v>19868</v>
      </c>
      <c r="Y14" s="118">
        <v>8249</v>
      </c>
      <c r="Z14" s="118">
        <v>29</v>
      </c>
      <c r="AA14" s="118"/>
      <c r="AB14" s="118">
        <v>10850</v>
      </c>
      <c r="AC14" s="118">
        <v>4467</v>
      </c>
      <c r="AD14" s="118"/>
      <c r="AE14" s="118"/>
      <c r="AF14" s="118"/>
      <c r="AG14" s="118"/>
      <c r="AH14" s="118">
        <v>6792</v>
      </c>
      <c r="AI14" s="118"/>
      <c r="AJ14" s="118"/>
      <c r="AK14" s="118"/>
      <c r="AL14" s="118"/>
    </row>
    <row r="15" spans="1:38" s="107" customFormat="1" ht="17.25" customHeight="1">
      <c r="A15" s="130" t="s">
        <v>1214</v>
      </c>
      <c r="B15" s="118"/>
      <c r="C15" s="118"/>
      <c r="D15" s="118"/>
      <c r="E15" s="118"/>
      <c r="F15" s="118"/>
      <c r="G15" s="118"/>
      <c r="H15" s="118"/>
      <c r="I15" s="118"/>
      <c r="J15" s="122"/>
      <c r="K15" s="118"/>
      <c r="L15" s="122"/>
      <c r="M15" s="122"/>
      <c r="N15" s="122"/>
      <c r="O15" s="118"/>
      <c r="P15" s="118"/>
      <c r="Q15" s="118"/>
      <c r="R15" s="118"/>
      <c r="S15" s="122"/>
      <c r="T15" s="122"/>
      <c r="U15" s="122"/>
      <c r="V15" s="122"/>
      <c r="W15" s="118"/>
      <c r="X15" s="118"/>
      <c r="Y15" s="118"/>
      <c r="Z15" s="118"/>
      <c r="AA15" s="118"/>
      <c r="AB15" s="118"/>
      <c r="AC15" s="118"/>
      <c r="AD15" s="118"/>
      <c r="AE15" s="118"/>
      <c r="AF15" s="118"/>
      <c r="AG15" s="118"/>
      <c r="AH15" s="118"/>
      <c r="AI15" s="118"/>
      <c r="AJ15" s="118"/>
      <c r="AK15" s="118"/>
      <c r="AL15" s="118"/>
    </row>
    <row r="16" spans="1:38" s="107" customFormat="1" ht="17.25" customHeight="1">
      <c r="A16" s="127" t="s">
        <v>1211</v>
      </c>
      <c r="B16" s="118"/>
      <c r="C16" s="118"/>
      <c r="D16" s="118"/>
      <c r="E16" s="118"/>
      <c r="F16" s="118"/>
      <c r="G16" s="118"/>
      <c r="H16" s="118"/>
      <c r="I16" s="118"/>
      <c r="J16" s="122"/>
      <c r="K16" s="118"/>
      <c r="L16" s="122"/>
      <c r="M16" s="122"/>
      <c r="N16" s="122"/>
      <c r="O16" s="118"/>
      <c r="P16" s="118"/>
      <c r="Q16" s="118"/>
      <c r="R16" s="118"/>
      <c r="S16" s="122"/>
      <c r="T16" s="122"/>
      <c r="U16" s="122"/>
      <c r="V16" s="122"/>
      <c r="W16" s="118"/>
      <c r="X16" s="118"/>
      <c r="Y16" s="118"/>
      <c r="Z16" s="118"/>
      <c r="AA16" s="118"/>
      <c r="AB16" s="118"/>
      <c r="AC16" s="118"/>
      <c r="AD16" s="118"/>
      <c r="AE16" s="118"/>
      <c r="AF16" s="118"/>
      <c r="AG16" s="118"/>
      <c r="AH16" s="118"/>
      <c r="AI16" s="118"/>
      <c r="AJ16" s="118"/>
      <c r="AK16" s="118"/>
      <c r="AL16" s="118"/>
    </row>
    <row r="17" spans="1:38" s="107" customFormat="1" ht="17.25" customHeight="1">
      <c r="A17" s="130" t="s">
        <v>1214</v>
      </c>
      <c r="B17" s="118"/>
      <c r="C17" s="118"/>
      <c r="D17" s="118"/>
      <c r="E17" s="118"/>
      <c r="F17" s="118"/>
      <c r="G17" s="118"/>
      <c r="H17" s="118"/>
      <c r="I17" s="118"/>
      <c r="J17" s="122"/>
      <c r="K17" s="118"/>
      <c r="L17" s="122"/>
      <c r="M17" s="122"/>
      <c r="N17" s="122"/>
      <c r="O17" s="118"/>
      <c r="P17" s="118"/>
      <c r="Q17" s="118"/>
      <c r="R17" s="118"/>
      <c r="S17" s="122"/>
      <c r="T17" s="122"/>
      <c r="U17" s="122"/>
      <c r="V17" s="122"/>
      <c r="W17" s="118"/>
      <c r="X17" s="118"/>
      <c r="Y17" s="118"/>
      <c r="Z17" s="118"/>
      <c r="AA17" s="118"/>
      <c r="AB17" s="118"/>
      <c r="AC17" s="118"/>
      <c r="AD17" s="118"/>
      <c r="AE17" s="118"/>
      <c r="AF17" s="118"/>
      <c r="AG17" s="118"/>
      <c r="AH17" s="118"/>
      <c r="AI17" s="118"/>
      <c r="AJ17" s="118"/>
      <c r="AK17" s="118"/>
      <c r="AL17" s="118"/>
    </row>
    <row r="18" spans="1:38" s="107" customFormat="1" ht="15.95" customHeight="1">
      <c r="A18" s="118"/>
      <c r="B18" s="118"/>
      <c r="C18" s="118"/>
      <c r="D18" s="118"/>
      <c r="E18" s="118"/>
      <c r="F18" s="118"/>
      <c r="G18" s="118"/>
      <c r="H18" s="118"/>
      <c r="I18" s="118"/>
      <c r="J18" s="122"/>
      <c r="K18" s="118"/>
      <c r="L18" s="122"/>
      <c r="M18" s="122"/>
      <c r="N18" s="122"/>
      <c r="O18" s="118"/>
      <c r="P18" s="118"/>
      <c r="Q18" s="118"/>
      <c r="R18" s="118"/>
      <c r="S18" s="122"/>
      <c r="T18" s="122"/>
      <c r="U18" s="122"/>
      <c r="V18" s="122"/>
      <c r="W18" s="118"/>
      <c r="X18" s="118"/>
      <c r="Y18" s="118"/>
      <c r="Z18" s="118"/>
      <c r="AA18" s="118"/>
      <c r="AB18" s="118"/>
      <c r="AC18" s="118"/>
      <c r="AD18" s="118"/>
      <c r="AE18" s="118"/>
      <c r="AF18" s="118"/>
      <c r="AG18" s="118"/>
      <c r="AH18" s="118"/>
      <c r="AI18" s="118"/>
      <c r="AJ18" s="118"/>
      <c r="AK18" s="118"/>
      <c r="AL18" s="118"/>
    </row>
    <row r="19" spans="1:38" s="107" customFormat="1" ht="15.95" customHeight="1">
      <c r="A19" s="118"/>
      <c r="B19" s="118"/>
      <c r="C19" s="118"/>
      <c r="D19" s="118"/>
      <c r="E19" s="118"/>
      <c r="F19" s="118"/>
      <c r="G19" s="118"/>
      <c r="H19" s="118"/>
      <c r="I19" s="118"/>
      <c r="J19" s="122"/>
      <c r="K19" s="118"/>
      <c r="L19" s="122"/>
      <c r="M19" s="122"/>
      <c r="N19" s="122"/>
      <c r="O19" s="118"/>
      <c r="P19" s="118"/>
      <c r="Q19" s="118"/>
      <c r="R19" s="118"/>
      <c r="S19" s="122"/>
      <c r="T19" s="122"/>
      <c r="U19" s="122"/>
      <c r="V19" s="122"/>
      <c r="W19" s="118"/>
      <c r="X19" s="118"/>
      <c r="Y19" s="118"/>
      <c r="Z19" s="118"/>
      <c r="AA19" s="118"/>
      <c r="AB19" s="118"/>
      <c r="AC19" s="118"/>
      <c r="AD19" s="118"/>
      <c r="AE19" s="118"/>
      <c r="AF19" s="118"/>
      <c r="AG19" s="118"/>
      <c r="AH19" s="118"/>
      <c r="AI19" s="118"/>
      <c r="AJ19" s="118"/>
      <c r="AK19" s="118"/>
      <c r="AL19" s="118"/>
    </row>
    <row r="20" spans="1:38" s="107" customFormat="1" ht="15.95" customHeight="1">
      <c r="A20" s="118"/>
      <c r="B20" s="118"/>
      <c r="C20" s="118"/>
      <c r="D20" s="118"/>
      <c r="E20" s="118"/>
      <c r="F20" s="118"/>
      <c r="G20" s="118"/>
      <c r="H20" s="118"/>
      <c r="I20" s="118"/>
      <c r="J20" s="122"/>
      <c r="K20" s="118"/>
      <c r="L20" s="122"/>
      <c r="M20" s="122"/>
      <c r="N20" s="122"/>
      <c r="O20" s="118"/>
      <c r="P20" s="118"/>
      <c r="Q20" s="118"/>
      <c r="R20" s="118"/>
      <c r="S20" s="122"/>
      <c r="T20" s="122"/>
      <c r="U20" s="122"/>
      <c r="V20" s="122"/>
      <c r="W20" s="118"/>
      <c r="X20" s="118"/>
      <c r="Y20" s="118"/>
      <c r="Z20" s="118"/>
      <c r="AA20" s="118"/>
      <c r="AB20" s="118"/>
      <c r="AC20" s="118"/>
      <c r="AD20" s="118"/>
      <c r="AE20" s="118"/>
      <c r="AF20" s="118"/>
      <c r="AG20" s="118"/>
      <c r="AH20" s="118"/>
      <c r="AI20" s="118"/>
      <c r="AJ20" s="118"/>
      <c r="AK20" s="118"/>
      <c r="AL20" s="118"/>
    </row>
    <row r="21" spans="1:38" s="107" customFormat="1" ht="15.95" customHeight="1">
      <c r="A21" s="118"/>
      <c r="B21" s="118"/>
      <c r="C21" s="118"/>
      <c r="D21" s="118"/>
      <c r="E21" s="118"/>
      <c r="F21" s="118"/>
      <c r="G21" s="118"/>
      <c r="H21" s="118"/>
      <c r="I21" s="118"/>
      <c r="J21" s="122"/>
      <c r="K21" s="118"/>
      <c r="L21" s="122"/>
      <c r="M21" s="122"/>
      <c r="N21" s="122"/>
      <c r="O21" s="118"/>
      <c r="P21" s="118"/>
      <c r="Q21" s="118"/>
      <c r="R21" s="118"/>
      <c r="S21" s="122"/>
      <c r="T21" s="122"/>
      <c r="U21" s="122"/>
      <c r="V21" s="122"/>
      <c r="W21" s="118"/>
      <c r="X21" s="118"/>
      <c r="Y21" s="118"/>
      <c r="Z21" s="118"/>
      <c r="AA21" s="118"/>
      <c r="AB21" s="118"/>
      <c r="AC21" s="118"/>
      <c r="AD21" s="118"/>
      <c r="AE21" s="118"/>
      <c r="AF21" s="118"/>
      <c r="AG21" s="118"/>
      <c r="AH21" s="118"/>
      <c r="AI21" s="118"/>
      <c r="AJ21" s="118"/>
      <c r="AK21" s="118"/>
      <c r="AL21" s="118"/>
    </row>
    <row r="22" spans="1:38" s="107" customFormat="1" ht="15.95" customHeight="1">
      <c r="A22" s="118"/>
      <c r="B22" s="118"/>
      <c r="C22" s="118"/>
      <c r="D22" s="118"/>
      <c r="E22" s="118"/>
      <c r="F22" s="118"/>
      <c r="G22" s="118"/>
      <c r="H22" s="118"/>
      <c r="I22" s="118"/>
      <c r="J22" s="122"/>
      <c r="K22" s="118"/>
      <c r="L22" s="122"/>
      <c r="M22" s="122"/>
      <c r="N22" s="122"/>
      <c r="O22" s="118"/>
      <c r="P22" s="118"/>
      <c r="Q22" s="118"/>
      <c r="R22" s="118"/>
      <c r="S22" s="122"/>
      <c r="T22" s="122"/>
      <c r="U22" s="122"/>
      <c r="V22" s="122"/>
      <c r="W22" s="118"/>
      <c r="X22" s="118"/>
      <c r="Y22" s="118"/>
      <c r="Z22" s="118"/>
      <c r="AA22" s="118"/>
      <c r="AB22" s="118"/>
      <c r="AC22" s="118"/>
      <c r="AD22" s="118"/>
      <c r="AE22" s="118"/>
      <c r="AF22" s="118"/>
      <c r="AG22" s="118"/>
      <c r="AH22" s="118"/>
      <c r="AI22" s="118"/>
      <c r="AJ22" s="118"/>
      <c r="AK22" s="118"/>
      <c r="AL22" s="118"/>
    </row>
    <row r="23" spans="1:38" s="107" customFormat="1" ht="15.95" customHeight="1">
      <c r="A23" s="118"/>
      <c r="B23" s="118"/>
      <c r="C23" s="118"/>
      <c r="D23" s="118"/>
      <c r="E23" s="118"/>
      <c r="F23" s="118"/>
      <c r="G23" s="118"/>
      <c r="H23" s="118"/>
      <c r="I23" s="118"/>
      <c r="J23" s="122"/>
      <c r="K23" s="118"/>
      <c r="L23" s="122"/>
      <c r="M23" s="122"/>
      <c r="N23" s="122"/>
      <c r="O23" s="118"/>
      <c r="P23" s="118"/>
      <c r="Q23" s="118"/>
      <c r="R23" s="118"/>
      <c r="S23" s="122"/>
      <c r="T23" s="122"/>
      <c r="U23" s="122"/>
      <c r="V23" s="122"/>
      <c r="W23" s="118"/>
      <c r="X23" s="118"/>
      <c r="Y23" s="118"/>
      <c r="Z23" s="118"/>
      <c r="AA23" s="118"/>
      <c r="AB23" s="118"/>
      <c r="AC23" s="118"/>
      <c r="AD23" s="118"/>
      <c r="AE23" s="118"/>
      <c r="AF23" s="118"/>
      <c r="AG23" s="118"/>
      <c r="AH23" s="118"/>
      <c r="AI23" s="118"/>
      <c r="AJ23" s="118"/>
      <c r="AK23" s="118"/>
      <c r="AL23" s="118"/>
    </row>
    <row r="24" spans="1:38" s="107" customFormat="1" ht="15.95" customHeight="1">
      <c r="A24" s="118"/>
      <c r="B24" s="118"/>
      <c r="C24" s="118"/>
      <c r="D24" s="118"/>
      <c r="E24" s="118"/>
      <c r="F24" s="118"/>
      <c r="G24" s="118"/>
      <c r="H24" s="118"/>
      <c r="I24" s="118"/>
      <c r="J24" s="122"/>
      <c r="K24" s="118"/>
      <c r="L24" s="122"/>
      <c r="M24" s="122"/>
      <c r="N24" s="122"/>
      <c r="O24" s="118"/>
      <c r="P24" s="118"/>
      <c r="Q24" s="118"/>
      <c r="R24" s="118"/>
      <c r="S24" s="122"/>
      <c r="T24" s="122"/>
      <c r="U24" s="122"/>
      <c r="V24" s="122"/>
      <c r="W24" s="118"/>
      <c r="X24" s="118"/>
      <c r="Y24" s="118"/>
      <c r="Z24" s="118"/>
      <c r="AA24" s="118"/>
      <c r="AB24" s="118"/>
      <c r="AC24" s="118"/>
      <c r="AD24" s="118"/>
      <c r="AE24" s="118"/>
      <c r="AF24" s="118"/>
      <c r="AG24" s="118"/>
      <c r="AH24" s="118"/>
      <c r="AI24" s="118"/>
      <c r="AJ24" s="118"/>
      <c r="AK24" s="118"/>
      <c r="AL24" s="118"/>
    </row>
    <row r="25" spans="1:38" s="107" customFormat="1" ht="15.95" customHeight="1">
      <c r="A25" s="118"/>
      <c r="B25" s="118"/>
      <c r="C25" s="118"/>
      <c r="D25" s="118"/>
      <c r="E25" s="118"/>
      <c r="F25" s="118"/>
      <c r="G25" s="118"/>
      <c r="H25" s="118"/>
      <c r="I25" s="118"/>
      <c r="J25" s="122"/>
      <c r="K25" s="118"/>
      <c r="L25" s="122"/>
      <c r="M25" s="122"/>
      <c r="N25" s="122"/>
      <c r="O25" s="118"/>
      <c r="P25" s="118"/>
      <c r="Q25" s="118"/>
      <c r="R25" s="118"/>
      <c r="S25" s="122"/>
      <c r="T25" s="122"/>
      <c r="U25" s="122"/>
      <c r="V25" s="122"/>
      <c r="W25" s="118"/>
      <c r="X25" s="118"/>
      <c r="Y25" s="118"/>
      <c r="Z25" s="118"/>
      <c r="AA25" s="118"/>
      <c r="AB25" s="118"/>
      <c r="AC25" s="118"/>
      <c r="AD25" s="118"/>
      <c r="AE25" s="118"/>
      <c r="AF25" s="118"/>
      <c r="AG25" s="118"/>
      <c r="AH25" s="118"/>
      <c r="AI25" s="118"/>
      <c r="AJ25" s="118"/>
      <c r="AK25" s="118"/>
      <c r="AL25" s="118"/>
    </row>
    <row r="26" spans="1:38" s="107" customFormat="1" ht="15.95" customHeight="1">
      <c r="A26" s="118"/>
      <c r="B26" s="118"/>
      <c r="C26" s="118"/>
      <c r="D26" s="118"/>
      <c r="E26" s="118"/>
      <c r="F26" s="118"/>
      <c r="G26" s="118"/>
      <c r="H26" s="118"/>
      <c r="I26" s="118"/>
      <c r="J26" s="122"/>
      <c r="K26" s="118"/>
      <c r="L26" s="122"/>
      <c r="M26" s="122"/>
      <c r="N26" s="122"/>
      <c r="O26" s="118"/>
      <c r="P26" s="118"/>
      <c r="Q26" s="118"/>
      <c r="R26" s="118"/>
      <c r="S26" s="122"/>
      <c r="T26" s="122"/>
      <c r="U26" s="122"/>
      <c r="V26" s="122"/>
      <c r="W26" s="118"/>
      <c r="X26" s="118"/>
      <c r="Y26" s="118"/>
      <c r="Z26" s="118"/>
      <c r="AA26" s="118"/>
      <c r="AB26" s="118"/>
      <c r="AC26" s="118"/>
      <c r="AD26" s="118"/>
      <c r="AE26" s="118"/>
      <c r="AF26" s="118"/>
      <c r="AG26" s="118"/>
      <c r="AH26" s="118"/>
      <c r="AI26" s="118"/>
      <c r="AJ26" s="118"/>
      <c r="AK26" s="118"/>
      <c r="AL26" s="118"/>
    </row>
  </sheetData>
  <mergeCells count="5">
    <mergeCell ref="A2:AL2"/>
    <mergeCell ref="A3:AL3"/>
    <mergeCell ref="C4:AL4"/>
    <mergeCell ref="A4:A5"/>
    <mergeCell ref="B4:B5"/>
  </mergeCells>
  <phoneticPr fontId="18" type="noConversion"/>
  <printOptions horizontalCentered="1"/>
  <pageMargins left="0.47244094488188998" right="0.47244094488188998" top="0.59055118110236204" bottom="0.47244094488188998" header="0.31496062992126" footer="0.31496062992126"/>
  <pageSetup paperSize="9" scale="85" orientation="landscape"/>
</worksheet>
</file>

<file path=xl/worksheets/sheet11.xml><?xml version="1.0" encoding="utf-8"?>
<worksheet xmlns="http://schemas.openxmlformats.org/spreadsheetml/2006/main" xmlns:r="http://schemas.openxmlformats.org/officeDocument/2006/relationships">
  <dimension ref="A1:W29"/>
  <sheetViews>
    <sheetView showGridLines="0" showZeros="0" workbookViewId="0">
      <selection activeCell="K14" sqref="K14"/>
    </sheetView>
  </sheetViews>
  <sheetFormatPr defaultColWidth="5.75" defaultRowHeight="14.25"/>
  <cols>
    <col min="1" max="1" width="12.875" style="108" customWidth="1"/>
    <col min="2" max="2" width="7.375" style="108" customWidth="1"/>
    <col min="3" max="10" width="5.625" style="108" customWidth="1"/>
    <col min="11" max="11" width="5.625" style="109" customWidth="1"/>
    <col min="12" max="15" width="5.625" style="108" customWidth="1"/>
    <col min="16" max="16" width="5.625" style="109" customWidth="1"/>
    <col min="17" max="22" width="5.625" style="108" customWidth="1"/>
    <col min="23" max="23" width="9.375" style="108" customWidth="1"/>
    <col min="24" max="16384" width="5.75" style="108"/>
  </cols>
  <sheetData>
    <row r="1" spans="1:23">
      <c r="A1" s="91" t="s">
        <v>1301</v>
      </c>
    </row>
    <row r="2" spans="1:23" ht="33.950000000000003" customHeight="1">
      <c r="A2" s="110" t="s">
        <v>0</v>
      </c>
      <c r="B2" s="257" t="s">
        <v>1262</v>
      </c>
      <c r="C2" s="257"/>
      <c r="D2" s="257"/>
      <c r="E2" s="257"/>
      <c r="F2" s="257"/>
      <c r="G2" s="257"/>
      <c r="H2" s="257"/>
      <c r="I2" s="257"/>
      <c r="J2" s="257"/>
      <c r="K2" s="257"/>
      <c r="L2" s="257"/>
      <c r="M2" s="257"/>
      <c r="N2" s="257"/>
      <c r="O2" s="257"/>
      <c r="P2" s="257"/>
      <c r="Q2" s="257"/>
      <c r="R2" s="257"/>
      <c r="S2" s="257"/>
      <c r="T2" s="257"/>
      <c r="U2" s="257"/>
      <c r="V2" s="111"/>
      <c r="W2" s="110"/>
    </row>
    <row r="3" spans="1:23" ht="17.100000000000001" customHeight="1">
      <c r="A3" s="112"/>
      <c r="B3" s="258"/>
      <c r="C3" s="258"/>
      <c r="D3" s="258"/>
      <c r="E3" s="258"/>
      <c r="F3" s="258"/>
      <c r="G3" s="258"/>
      <c r="H3" s="258"/>
      <c r="I3" s="258"/>
      <c r="J3" s="258"/>
      <c r="K3" s="258"/>
      <c r="L3" s="258"/>
      <c r="M3" s="258"/>
      <c r="N3" s="258"/>
      <c r="O3" s="258"/>
      <c r="P3" s="258"/>
      <c r="Q3" s="258"/>
      <c r="R3" s="258"/>
      <c r="S3" s="258"/>
      <c r="T3" s="258"/>
      <c r="U3" s="258"/>
      <c r="V3" s="123"/>
      <c r="W3" s="112" t="s">
        <v>26</v>
      </c>
    </row>
    <row r="4" spans="1:23" ht="31.5" customHeight="1">
      <c r="A4" s="244" t="s">
        <v>1179</v>
      </c>
      <c r="B4" s="254" t="s">
        <v>1302</v>
      </c>
      <c r="C4" s="254"/>
      <c r="D4" s="254"/>
      <c r="E4" s="254"/>
      <c r="F4" s="254"/>
      <c r="G4" s="254"/>
      <c r="H4" s="254"/>
      <c r="I4" s="254"/>
      <c r="J4" s="254"/>
      <c r="K4" s="254"/>
      <c r="L4" s="254"/>
      <c r="M4" s="254"/>
      <c r="N4" s="254"/>
      <c r="O4" s="254"/>
      <c r="P4" s="254"/>
      <c r="Q4" s="254"/>
      <c r="R4" s="254"/>
      <c r="S4" s="254"/>
      <c r="T4" s="254"/>
      <c r="U4" s="254"/>
      <c r="V4" s="254"/>
      <c r="W4" s="254"/>
    </row>
    <row r="5" spans="1:23" s="106" customFormat="1" ht="72.75" customHeight="1">
      <c r="A5" s="246"/>
      <c r="B5" s="114" t="s">
        <v>1303</v>
      </c>
      <c r="C5" s="113" t="s">
        <v>1219</v>
      </c>
      <c r="D5" s="113" t="s">
        <v>1220</v>
      </c>
      <c r="E5" s="113" t="s">
        <v>1221</v>
      </c>
      <c r="F5" s="113" t="s">
        <v>1222</v>
      </c>
      <c r="G5" s="113" t="s">
        <v>1223</v>
      </c>
      <c r="H5" s="113" t="s">
        <v>1224</v>
      </c>
      <c r="I5" s="113" t="s">
        <v>1225</v>
      </c>
      <c r="J5" s="113" t="s">
        <v>1226</v>
      </c>
      <c r="K5" s="113" t="s">
        <v>1304</v>
      </c>
      <c r="L5" s="113" t="s">
        <v>1305</v>
      </c>
      <c r="M5" s="113" t="s">
        <v>1306</v>
      </c>
      <c r="N5" s="113" t="s">
        <v>1230</v>
      </c>
      <c r="O5" s="113" t="s">
        <v>1231</v>
      </c>
      <c r="P5" s="113" t="s">
        <v>1232</v>
      </c>
      <c r="Q5" s="113" t="s">
        <v>1233</v>
      </c>
      <c r="R5" s="113" t="s">
        <v>1234</v>
      </c>
      <c r="S5" s="113" t="s">
        <v>1307</v>
      </c>
      <c r="T5" s="113" t="s">
        <v>1308</v>
      </c>
      <c r="U5" s="113" t="s">
        <v>1238</v>
      </c>
      <c r="V5" s="113" t="s">
        <v>1239</v>
      </c>
      <c r="W5" s="113" t="s">
        <v>1309</v>
      </c>
    </row>
    <row r="6" spans="1:23" s="107" customFormat="1" ht="17.25" customHeight="1">
      <c r="A6" s="115" t="s">
        <v>1208</v>
      </c>
      <c r="B6" s="116"/>
      <c r="C6" s="116"/>
      <c r="D6" s="116"/>
      <c r="E6" s="116"/>
      <c r="F6" s="116"/>
      <c r="G6" s="116"/>
      <c r="H6" s="116"/>
      <c r="I6" s="116"/>
      <c r="J6" s="116"/>
      <c r="K6" s="121"/>
      <c r="L6" s="116"/>
      <c r="M6" s="116"/>
      <c r="N6" s="116"/>
      <c r="O6" s="116"/>
      <c r="P6" s="121"/>
      <c r="Q6" s="116"/>
      <c r="R6" s="116"/>
      <c r="S6" s="116"/>
      <c r="T6" s="116"/>
      <c r="U6" s="116"/>
      <c r="V6" s="116"/>
      <c r="W6" s="116"/>
    </row>
    <row r="7" spans="1:23" s="107" customFormat="1" ht="17.25" customHeight="1">
      <c r="A7" s="115" t="s">
        <v>1209</v>
      </c>
      <c r="B7" s="116"/>
      <c r="C7" s="116"/>
      <c r="D7" s="116"/>
      <c r="E7" s="116"/>
      <c r="F7" s="116"/>
      <c r="G7" s="116"/>
      <c r="H7" s="116"/>
      <c r="I7" s="116"/>
      <c r="J7" s="116"/>
      <c r="K7" s="121"/>
      <c r="L7" s="116"/>
      <c r="M7" s="116"/>
      <c r="N7" s="116"/>
      <c r="O7" s="116"/>
      <c r="P7" s="121"/>
      <c r="Q7" s="116"/>
      <c r="R7" s="116"/>
      <c r="S7" s="116"/>
      <c r="T7" s="116"/>
      <c r="U7" s="116"/>
      <c r="V7" s="116"/>
      <c r="W7" s="116"/>
    </row>
    <row r="8" spans="1:23" s="107" customFormat="1" ht="17.25" customHeight="1">
      <c r="A8" s="117" t="s">
        <v>1210</v>
      </c>
      <c r="B8" s="116"/>
      <c r="C8" s="116"/>
      <c r="D8" s="116"/>
      <c r="E8" s="116"/>
      <c r="F8" s="116"/>
      <c r="G8" s="116"/>
      <c r="H8" s="116"/>
      <c r="I8" s="116"/>
      <c r="J8" s="116"/>
      <c r="K8" s="121"/>
      <c r="L8" s="116"/>
      <c r="M8" s="116"/>
      <c r="N8" s="116"/>
      <c r="O8" s="116"/>
      <c r="P8" s="121"/>
      <c r="Q8" s="116"/>
      <c r="R8" s="116"/>
      <c r="S8" s="116"/>
      <c r="T8" s="116"/>
      <c r="U8" s="116"/>
      <c r="V8" s="116"/>
      <c r="W8" s="116"/>
    </row>
    <row r="9" spans="1:23" s="107" customFormat="1" ht="17.25" customHeight="1">
      <c r="A9" s="115" t="s">
        <v>1211</v>
      </c>
      <c r="B9" s="118"/>
      <c r="C9" s="118"/>
      <c r="D9" s="118"/>
      <c r="E9" s="118"/>
      <c r="F9" s="118"/>
      <c r="G9" s="118"/>
      <c r="H9" s="118"/>
      <c r="I9" s="118"/>
      <c r="J9" s="118"/>
      <c r="K9" s="122"/>
      <c r="L9" s="118"/>
      <c r="M9" s="118"/>
      <c r="N9" s="118"/>
      <c r="O9" s="118"/>
      <c r="P9" s="122"/>
      <c r="Q9" s="118"/>
      <c r="R9" s="118"/>
      <c r="S9" s="118"/>
      <c r="T9" s="118"/>
      <c r="U9" s="118"/>
      <c r="V9" s="118"/>
      <c r="W9" s="118"/>
    </row>
    <row r="10" spans="1:23" s="107" customFormat="1" ht="17.25" customHeight="1">
      <c r="A10" s="115" t="s">
        <v>1209</v>
      </c>
      <c r="B10" s="118"/>
      <c r="C10" s="118"/>
      <c r="D10" s="118"/>
      <c r="E10" s="118"/>
      <c r="F10" s="118"/>
      <c r="G10" s="118"/>
      <c r="H10" s="118"/>
      <c r="I10" s="118"/>
      <c r="J10" s="118"/>
      <c r="K10" s="122"/>
      <c r="L10" s="118"/>
      <c r="M10" s="118"/>
      <c r="N10" s="118"/>
      <c r="O10" s="118"/>
      <c r="P10" s="122"/>
      <c r="Q10" s="118"/>
      <c r="R10" s="118"/>
      <c r="S10" s="118"/>
      <c r="T10" s="118"/>
      <c r="U10" s="118"/>
      <c r="V10" s="118"/>
      <c r="W10" s="118"/>
    </row>
    <row r="11" spans="1:23" s="107" customFormat="1" ht="17.25" customHeight="1">
      <c r="A11" s="115" t="s">
        <v>1212</v>
      </c>
      <c r="B11" s="118"/>
      <c r="C11" s="118"/>
      <c r="D11" s="118"/>
      <c r="E11" s="118"/>
      <c r="F11" s="118"/>
      <c r="G11" s="118"/>
      <c r="H11" s="118"/>
      <c r="I11" s="118"/>
      <c r="J11" s="118"/>
      <c r="K11" s="122"/>
      <c r="L11" s="118"/>
      <c r="M11" s="118"/>
      <c r="N11" s="118"/>
      <c r="O11" s="118"/>
      <c r="P11" s="122"/>
      <c r="Q11" s="118"/>
      <c r="R11" s="118"/>
      <c r="S11" s="118"/>
      <c r="T11" s="118"/>
      <c r="U11" s="118"/>
      <c r="V11" s="118"/>
      <c r="W11" s="118"/>
    </row>
    <row r="12" spans="1:23" s="107" customFormat="1" ht="17.25" customHeight="1">
      <c r="A12" s="119" t="s">
        <v>1213</v>
      </c>
      <c r="B12" s="118"/>
      <c r="C12" s="118"/>
      <c r="D12" s="118"/>
      <c r="E12" s="118"/>
      <c r="F12" s="118"/>
      <c r="G12" s="118"/>
      <c r="H12" s="118"/>
      <c r="I12" s="118"/>
      <c r="J12" s="118"/>
      <c r="K12" s="122"/>
      <c r="L12" s="118"/>
      <c r="M12" s="118"/>
      <c r="N12" s="118"/>
      <c r="O12" s="118"/>
      <c r="P12" s="122"/>
      <c r="Q12" s="118"/>
      <c r="R12" s="118"/>
      <c r="S12" s="118"/>
      <c r="T12" s="118"/>
      <c r="U12" s="118"/>
      <c r="V12" s="118"/>
      <c r="W12" s="118"/>
    </row>
    <row r="13" spans="1:23" s="107" customFormat="1" ht="17.25" customHeight="1">
      <c r="A13" s="119" t="s">
        <v>1214</v>
      </c>
      <c r="B13" s="118"/>
      <c r="C13" s="118"/>
      <c r="D13" s="118"/>
      <c r="E13" s="118"/>
      <c r="F13" s="118"/>
      <c r="G13" s="118"/>
      <c r="H13" s="118"/>
      <c r="I13" s="118"/>
      <c r="J13" s="118"/>
      <c r="K13" s="122"/>
      <c r="L13" s="118"/>
      <c r="M13" s="118"/>
      <c r="N13" s="118"/>
      <c r="O13" s="118"/>
      <c r="P13" s="122"/>
      <c r="Q13" s="118"/>
      <c r="R13" s="118"/>
      <c r="S13" s="118"/>
      <c r="T13" s="118"/>
      <c r="U13" s="118"/>
      <c r="V13" s="118"/>
      <c r="W13" s="118"/>
    </row>
    <row r="14" spans="1:23" s="107" customFormat="1" ht="17.25" customHeight="1">
      <c r="A14" s="119" t="s">
        <v>1215</v>
      </c>
      <c r="B14" s="118">
        <f>SUM(C14:W14)</f>
        <v>18412</v>
      </c>
      <c r="C14" s="118"/>
      <c r="D14" s="118"/>
      <c r="E14" s="118"/>
      <c r="F14" s="118"/>
      <c r="G14" s="118"/>
      <c r="H14" s="118"/>
      <c r="I14" s="118"/>
      <c r="J14" s="118"/>
      <c r="K14" s="122">
        <v>175</v>
      </c>
      <c r="L14" s="118">
        <v>281</v>
      </c>
      <c r="M14" s="118"/>
      <c r="N14" s="118">
        <v>135</v>
      </c>
      <c r="O14" s="118">
        <v>207</v>
      </c>
      <c r="P14" s="122">
        <v>94</v>
      </c>
      <c r="Q14" s="118">
        <v>510</v>
      </c>
      <c r="R14" s="118"/>
      <c r="S14" s="118"/>
      <c r="T14" s="118"/>
      <c r="U14" s="118"/>
      <c r="V14" s="118"/>
      <c r="W14" s="118">
        <v>17010</v>
      </c>
    </row>
    <row r="15" spans="1:23" s="107" customFormat="1" ht="17.25" customHeight="1">
      <c r="A15" s="120" t="s">
        <v>1214</v>
      </c>
      <c r="B15" s="118"/>
      <c r="C15" s="118"/>
      <c r="D15" s="118"/>
      <c r="E15" s="118"/>
      <c r="F15" s="118"/>
      <c r="G15" s="118"/>
      <c r="H15" s="118"/>
      <c r="I15" s="118"/>
      <c r="J15" s="118"/>
      <c r="K15" s="122"/>
      <c r="L15" s="118"/>
      <c r="M15" s="118"/>
      <c r="N15" s="118"/>
      <c r="O15" s="118"/>
      <c r="P15" s="122"/>
      <c r="Q15" s="118"/>
      <c r="R15" s="118"/>
      <c r="S15" s="118"/>
      <c r="T15" s="118"/>
      <c r="U15" s="118"/>
      <c r="V15" s="118"/>
      <c r="W15" s="118"/>
    </row>
    <row r="16" spans="1:23" s="107" customFormat="1" ht="17.25" customHeight="1">
      <c r="A16" s="115" t="s">
        <v>1211</v>
      </c>
      <c r="B16" s="118"/>
      <c r="C16" s="118"/>
      <c r="D16" s="118"/>
      <c r="E16" s="118"/>
      <c r="F16" s="118"/>
      <c r="G16" s="118"/>
      <c r="H16" s="118"/>
      <c r="I16" s="118"/>
      <c r="J16" s="118"/>
      <c r="K16" s="122"/>
      <c r="L16" s="118"/>
      <c r="M16" s="118"/>
      <c r="N16" s="118"/>
      <c r="O16" s="118"/>
      <c r="P16" s="122"/>
      <c r="Q16" s="118"/>
      <c r="R16" s="118"/>
      <c r="S16" s="118"/>
      <c r="T16" s="118"/>
      <c r="U16" s="118"/>
      <c r="V16" s="118"/>
      <c r="W16" s="118"/>
    </row>
    <row r="17" spans="1:23" s="107" customFormat="1" ht="17.25" customHeight="1">
      <c r="A17" s="120" t="s">
        <v>1214</v>
      </c>
      <c r="B17" s="118"/>
      <c r="C17" s="118"/>
      <c r="D17" s="118"/>
      <c r="E17" s="118"/>
      <c r="F17" s="118"/>
      <c r="G17" s="118"/>
      <c r="H17" s="118"/>
      <c r="I17" s="118"/>
      <c r="J17" s="118"/>
      <c r="K17" s="122"/>
      <c r="L17" s="118"/>
      <c r="M17" s="118"/>
      <c r="N17" s="118"/>
      <c r="O17" s="118"/>
      <c r="P17" s="122"/>
      <c r="Q17" s="118"/>
      <c r="R17" s="118"/>
      <c r="S17" s="118"/>
      <c r="T17" s="118"/>
      <c r="U17" s="118"/>
      <c r="V17" s="118"/>
      <c r="W17" s="118"/>
    </row>
    <row r="18" spans="1:23" s="107" customFormat="1" ht="15.95" customHeight="1">
      <c r="A18" s="118"/>
      <c r="B18" s="118"/>
      <c r="C18" s="118"/>
      <c r="D18" s="118"/>
      <c r="E18" s="118"/>
      <c r="F18" s="118"/>
      <c r="G18" s="118"/>
      <c r="H18" s="118"/>
      <c r="I18" s="118"/>
      <c r="J18" s="118"/>
      <c r="K18" s="122"/>
      <c r="L18" s="118"/>
      <c r="M18" s="118"/>
      <c r="N18" s="118"/>
      <c r="O18" s="118"/>
      <c r="P18" s="122"/>
      <c r="Q18" s="118"/>
      <c r="R18" s="118"/>
      <c r="S18" s="118"/>
      <c r="T18" s="118"/>
      <c r="U18" s="118"/>
      <c r="V18" s="118"/>
      <c r="W18" s="118"/>
    </row>
    <row r="19" spans="1:23" s="107" customFormat="1" ht="15.95" customHeight="1">
      <c r="A19" s="118"/>
      <c r="B19" s="118"/>
      <c r="C19" s="118"/>
      <c r="D19" s="118"/>
      <c r="E19" s="118"/>
      <c r="F19" s="118"/>
      <c r="G19" s="118"/>
      <c r="H19" s="118"/>
      <c r="I19" s="118"/>
      <c r="J19" s="118"/>
      <c r="K19" s="122"/>
      <c r="L19" s="118"/>
      <c r="M19" s="118"/>
      <c r="N19" s="118"/>
      <c r="O19" s="118"/>
      <c r="P19" s="122"/>
      <c r="Q19" s="118"/>
      <c r="R19" s="118"/>
      <c r="S19" s="118"/>
      <c r="T19" s="118"/>
      <c r="U19" s="118"/>
      <c r="V19" s="118"/>
      <c r="W19" s="118"/>
    </row>
    <row r="20" spans="1:23" s="107" customFormat="1" ht="15.95" customHeight="1">
      <c r="A20" s="118"/>
      <c r="B20" s="118"/>
      <c r="C20" s="118"/>
      <c r="D20" s="118"/>
      <c r="E20" s="118"/>
      <c r="F20" s="118"/>
      <c r="G20" s="118"/>
      <c r="H20" s="118"/>
      <c r="I20" s="118"/>
      <c r="J20" s="118"/>
      <c r="K20" s="122"/>
      <c r="L20" s="118"/>
      <c r="M20" s="118"/>
      <c r="N20" s="118"/>
      <c r="O20" s="118"/>
      <c r="P20" s="122"/>
      <c r="Q20" s="118"/>
      <c r="R20" s="118"/>
      <c r="S20" s="118"/>
      <c r="T20" s="118"/>
      <c r="U20" s="118"/>
      <c r="V20" s="118"/>
      <c r="W20" s="118"/>
    </row>
    <row r="21" spans="1:23" s="107" customFormat="1" ht="15.95" customHeight="1">
      <c r="A21" s="118"/>
      <c r="B21" s="118"/>
      <c r="C21" s="118"/>
      <c r="D21" s="118"/>
      <c r="E21" s="118"/>
      <c r="F21" s="118"/>
      <c r="G21" s="118"/>
      <c r="H21" s="118"/>
      <c r="I21" s="118"/>
      <c r="J21" s="118"/>
      <c r="K21" s="122"/>
      <c r="L21" s="118"/>
      <c r="M21" s="118"/>
      <c r="N21" s="118"/>
      <c r="O21" s="118"/>
      <c r="P21" s="122"/>
      <c r="Q21" s="118"/>
      <c r="R21" s="118"/>
      <c r="S21" s="118"/>
      <c r="T21" s="118"/>
      <c r="U21" s="118"/>
      <c r="V21" s="118"/>
      <c r="W21" s="118"/>
    </row>
    <row r="22" spans="1:23" s="107" customFormat="1" ht="15.95" customHeight="1">
      <c r="A22" s="118"/>
      <c r="B22" s="118"/>
      <c r="C22" s="118"/>
      <c r="D22" s="118"/>
      <c r="E22" s="118"/>
      <c r="F22" s="118"/>
      <c r="G22" s="118"/>
      <c r="H22" s="118"/>
      <c r="I22" s="118"/>
      <c r="J22" s="118"/>
      <c r="K22" s="122"/>
      <c r="L22" s="118"/>
      <c r="M22" s="118"/>
      <c r="N22" s="118"/>
      <c r="O22" s="118"/>
      <c r="P22" s="122"/>
      <c r="Q22" s="118"/>
      <c r="R22" s="118"/>
      <c r="S22" s="118"/>
      <c r="T22" s="118"/>
      <c r="U22" s="118"/>
      <c r="V22" s="118"/>
      <c r="W22" s="118"/>
    </row>
    <row r="23" spans="1:23" s="107" customFormat="1" ht="15.95" customHeight="1">
      <c r="A23" s="118"/>
      <c r="B23" s="118"/>
      <c r="C23" s="118"/>
      <c r="D23" s="118"/>
      <c r="E23" s="118"/>
      <c r="F23" s="118"/>
      <c r="G23" s="118"/>
      <c r="H23" s="118"/>
      <c r="I23" s="118"/>
      <c r="J23" s="118"/>
      <c r="K23" s="122"/>
      <c r="L23" s="118"/>
      <c r="M23" s="118"/>
      <c r="N23" s="118"/>
      <c r="O23" s="118"/>
      <c r="P23" s="122"/>
      <c r="Q23" s="118"/>
      <c r="R23" s="118"/>
      <c r="S23" s="118"/>
      <c r="T23" s="118"/>
      <c r="U23" s="118"/>
      <c r="V23" s="118"/>
      <c r="W23" s="118"/>
    </row>
    <row r="24" spans="1:23" s="107" customFormat="1" ht="15.95" customHeight="1">
      <c r="A24" s="118"/>
      <c r="B24" s="118"/>
      <c r="C24" s="118"/>
      <c r="D24" s="118"/>
      <c r="E24" s="118"/>
      <c r="F24" s="118"/>
      <c r="G24" s="118"/>
      <c r="H24" s="118"/>
      <c r="I24" s="118"/>
      <c r="J24" s="118"/>
      <c r="K24" s="122"/>
      <c r="L24" s="118"/>
      <c r="M24" s="118"/>
      <c r="N24" s="118"/>
      <c r="O24" s="118"/>
      <c r="P24" s="122"/>
      <c r="Q24" s="118"/>
      <c r="R24" s="118"/>
      <c r="S24" s="118"/>
      <c r="T24" s="118"/>
      <c r="U24" s="118"/>
      <c r="V24" s="118"/>
      <c r="W24" s="118"/>
    </row>
    <row r="25" spans="1:23" s="107" customFormat="1" ht="15.95" customHeight="1">
      <c r="A25" s="118"/>
      <c r="B25" s="118"/>
      <c r="C25" s="118"/>
      <c r="D25" s="118"/>
      <c r="E25" s="118"/>
      <c r="F25" s="118"/>
      <c r="G25" s="118"/>
      <c r="H25" s="118"/>
      <c r="I25" s="118"/>
      <c r="J25" s="118"/>
      <c r="K25" s="122"/>
      <c r="L25" s="118"/>
      <c r="M25" s="118"/>
      <c r="N25" s="118"/>
      <c r="O25" s="118"/>
      <c r="P25" s="122"/>
      <c r="Q25" s="118"/>
      <c r="R25" s="118"/>
      <c r="S25" s="118"/>
      <c r="T25" s="118"/>
      <c r="U25" s="118"/>
      <c r="V25" s="118"/>
      <c r="W25" s="118"/>
    </row>
    <row r="26" spans="1:23" s="107" customFormat="1" ht="15.95" customHeight="1">
      <c r="A26" s="118"/>
      <c r="B26" s="118"/>
      <c r="C26" s="118"/>
      <c r="D26" s="118"/>
      <c r="E26" s="118"/>
      <c r="F26" s="118"/>
      <c r="G26" s="118"/>
      <c r="H26" s="118"/>
      <c r="I26" s="118"/>
      <c r="J26" s="118"/>
      <c r="K26" s="122"/>
      <c r="L26" s="118"/>
      <c r="M26" s="118"/>
      <c r="N26" s="118"/>
      <c r="O26" s="118"/>
      <c r="P26" s="122"/>
      <c r="Q26" s="118"/>
      <c r="R26" s="118"/>
      <c r="S26" s="118"/>
      <c r="T26" s="118"/>
      <c r="U26" s="118"/>
      <c r="V26" s="118"/>
      <c r="W26" s="118"/>
    </row>
    <row r="27" spans="1:23" s="107" customFormat="1" ht="15.95" customHeight="1">
      <c r="A27" s="118"/>
      <c r="B27" s="118"/>
      <c r="C27" s="118"/>
      <c r="D27" s="118"/>
      <c r="E27" s="118"/>
      <c r="F27" s="118"/>
      <c r="G27" s="118"/>
      <c r="H27" s="118"/>
      <c r="I27" s="118"/>
      <c r="J27" s="118"/>
      <c r="K27" s="122"/>
      <c r="L27" s="118"/>
      <c r="M27" s="118"/>
      <c r="N27" s="118"/>
      <c r="O27" s="118"/>
      <c r="P27" s="122"/>
      <c r="Q27" s="118"/>
      <c r="R27" s="118"/>
      <c r="S27" s="118"/>
      <c r="T27" s="118"/>
      <c r="U27" s="118"/>
      <c r="V27" s="118"/>
      <c r="W27" s="118"/>
    </row>
    <row r="28" spans="1:23" s="107" customFormat="1" ht="15.95" customHeight="1">
      <c r="A28" s="118"/>
      <c r="B28" s="118"/>
      <c r="C28" s="118"/>
      <c r="D28" s="118"/>
      <c r="E28" s="118"/>
      <c r="F28" s="118"/>
      <c r="G28" s="118"/>
      <c r="H28" s="118"/>
      <c r="I28" s="118"/>
      <c r="J28" s="118"/>
      <c r="K28" s="122"/>
      <c r="L28" s="118"/>
      <c r="M28" s="118"/>
      <c r="N28" s="118"/>
      <c r="O28" s="118"/>
      <c r="P28" s="122"/>
      <c r="Q28" s="118"/>
      <c r="R28" s="118"/>
      <c r="S28" s="118"/>
      <c r="T28" s="118"/>
      <c r="U28" s="118"/>
      <c r="V28" s="118"/>
      <c r="W28" s="118"/>
    </row>
    <row r="29" spans="1:23" s="107" customFormat="1" ht="15.95" customHeight="1">
      <c r="A29" s="118"/>
      <c r="B29" s="118"/>
      <c r="C29" s="118"/>
      <c r="D29" s="118"/>
      <c r="E29" s="118"/>
      <c r="F29" s="118"/>
      <c r="G29" s="118"/>
      <c r="H29" s="118"/>
      <c r="I29" s="118"/>
      <c r="J29" s="118"/>
      <c r="K29" s="122"/>
      <c r="L29" s="118"/>
      <c r="M29" s="118"/>
      <c r="N29" s="118"/>
      <c r="O29" s="118"/>
      <c r="P29" s="122"/>
      <c r="Q29" s="118"/>
      <c r="R29" s="118"/>
      <c r="S29" s="118"/>
      <c r="T29" s="118"/>
      <c r="U29" s="118"/>
      <c r="V29" s="118"/>
      <c r="W29" s="118"/>
    </row>
  </sheetData>
  <mergeCells count="3">
    <mergeCell ref="B4:W4"/>
    <mergeCell ref="A4:A5"/>
    <mergeCell ref="B2:U3"/>
  </mergeCells>
  <phoneticPr fontId="18" type="noConversion"/>
  <printOptions horizontalCentered="1"/>
  <pageMargins left="0.47244094488188998" right="0.47244094488188998" top="0.59055118110236204" bottom="0.47244094488188998" header="0.31496062992126" footer="0.31496062992126"/>
  <pageSetup paperSize="9" scale="85" orientation="landscape"/>
</worksheet>
</file>

<file path=xl/worksheets/sheet12.xml><?xml version="1.0" encoding="utf-8"?>
<worksheet xmlns="http://schemas.openxmlformats.org/spreadsheetml/2006/main" xmlns:r="http://schemas.openxmlformats.org/officeDocument/2006/relationships">
  <dimension ref="A1:H74"/>
  <sheetViews>
    <sheetView showGridLines="0" showZeros="0" workbookViewId="0">
      <pane ySplit="5" topLeftCell="A51" activePane="bottomLeft" state="frozen"/>
      <selection pane="bottomLeft" activeCell="G74" sqref="G74"/>
    </sheetView>
  </sheetViews>
  <sheetFormatPr defaultColWidth="9" defaultRowHeight="14.25"/>
  <cols>
    <col min="1" max="1" width="42.625" style="90" customWidth="1"/>
    <col min="2" max="2" width="12" style="90" customWidth="1"/>
    <col min="3" max="3" width="10.5" style="90" customWidth="1"/>
    <col min="4" max="4" width="13.875" style="90" customWidth="1"/>
    <col min="5" max="5" width="57.75" style="90" customWidth="1"/>
    <col min="6" max="6" width="12.875" style="90" customWidth="1"/>
    <col min="7" max="7" width="10.875" style="90" customWidth="1"/>
    <col min="8" max="8" width="13.75" style="90" customWidth="1"/>
    <col min="9" max="16384" width="9" style="90"/>
  </cols>
  <sheetData>
    <row r="1" spans="1:8">
      <c r="A1" s="91" t="s">
        <v>1310</v>
      </c>
      <c r="H1" s="98" t="s">
        <v>0</v>
      </c>
    </row>
    <row r="2" spans="1:8" ht="18" customHeight="1">
      <c r="A2" s="228" t="s">
        <v>1311</v>
      </c>
      <c r="B2" s="228"/>
      <c r="C2" s="228"/>
      <c r="D2" s="228"/>
      <c r="E2" s="228"/>
      <c r="F2" s="228"/>
      <c r="G2" s="228"/>
      <c r="H2" s="228"/>
    </row>
    <row r="3" spans="1:8" ht="18" customHeight="1">
      <c r="A3" s="91"/>
      <c r="H3" s="99" t="s">
        <v>26</v>
      </c>
    </row>
    <row r="4" spans="1:8" ht="31.5" customHeight="1">
      <c r="A4" s="259" t="s">
        <v>1312</v>
      </c>
      <c r="B4" s="260"/>
      <c r="C4" s="260"/>
      <c r="D4" s="261"/>
      <c r="E4" s="259" t="s">
        <v>1313</v>
      </c>
      <c r="F4" s="260"/>
      <c r="G4" s="260"/>
      <c r="H4" s="261"/>
    </row>
    <row r="5" spans="1:8" ht="35.25" customHeight="1">
      <c r="A5" s="100" t="s">
        <v>27</v>
      </c>
      <c r="B5" s="83" t="s">
        <v>28</v>
      </c>
      <c r="C5" s="100" t="s">
        <v>29</v>
      </c>
      <c r="D5" s="83" t="s">
        <v>30</v>
      </c>
      <c r="E5" s="100" t="s">
        <v>60</v>
      </c>
      <c r="F5" s="83" t="s">
        <v>28</v>
      </c>
      <c r="G5" s="100" t="s">
        <v>29</v>
      </c>
      <c r="H5" s="83" t="s">
        <v>30</v>
      </c>
    </row>
    <row r="6" spans="1:8" s="97" customFormat="1" ht="20.100000000000001" customHeight="1">
      <c r="A6" s="70" t="s">
        <v>1314</v>
      </c>
      <c r="B6" s="101"/>
      <c r="C6" s="101"/>
      <c r="D6" s="101"/>
      <c r="E6" s="70" t="s">
        <v>1315</v>
      </c>
      <c r="F6" s="102">
        <f>SUM(F7:F9)</f>
        <v>0</v>
      </c>
      <c r="G6" s="102">
        <f>SUM(G7:G9)</f>
        <v>83</v>
      </c>
      <c r="H6" s="102"/>
    </row>
    <row r="7" spans="1:8" s="97" customFormat="1" ht="20.100000000000001" customHeight="1">
      <c r="A7" s="70" t="s">
        <v>1316</v>
      </c>
      <c r="B7" s="101"/>
      <c r="C7" s="101"/>
      <c r="D7" s="101"/>
      <c r="E7" s="73" t="s">
        <v>1317</v>
      </c>
      <c r="F7" s="101"/>
      <c r="G7" s="101"/>
      <c r="H7" s="101"/>
    </row>
    <row r="8" spans="1:8" s="97" customFormat="1" ht="20.100000000000001" customHeight="1">
      <c r="A8" s="70" t="s">
        <v>1318</v>
      </c>
      <c r="B8" s="101"/>
      <c r="C8" s="101"/>
      <c r="D8" s="101"/>
      <c r="E8" s="73" t="s">
        <v>1319</v>
      </c>
      <c r="F8" s="101"/>
      <c r="G8" s="101">
        <v>83</v>
      </c>
      <c r="H8" s="101"/>
    </row>
    <row r="9" spans="1:8" s="97" customFormat="1" ht="20.100000000000001" customHeight="1">
      <c r="A9" s="103" t="s">
        <v>1320</v>
      </c>
      <c r="B9" s="101"/>
      <c r="C9" s="101"/>
      <c r="D9" s="101"/>
      <c r="E9" s="73" t="s">
        <v>1321</v>
      </c>
      <c r="F9" s="101"/>
      <c r="G9" s="101"/>
      <c r="H9" s="101"/>
    </row>
    <row r="10" spans="1:8" s="97" customFormat="1" ht="20.100000000000001" customHeight="1">
      <c r="A10" s="70" t="s">
        <v>1322</v>
      </c>
      <c r="B10" s="101"/>
      <c r="C10" s="101"/>
      <c r="D10" s="101"/>
      <c r="E10" s="70" t="s">
        <v>1323</v>
      </c>
      <c r="F10" s="101">
        <f>SUM(F11:F13)</f>
        <v>0</v>
      </c>
      <c r="G10" s="101">
        <f>SUM(G11:G13)</f>
        <v>0</v>
      </c>
      <c r="H10" s="101"/>
    </row>
    <row r="11" spans="1:8" s="97" customFormat="1" ht="20.100000000000001" customHeight="1">
      <c r="A11" s="70" t="s">
        <v>1324</v>
      </c>
      <c r="B11" s="101">
        <v>25</v>
      </c>
      <c r="C11" s="101"/>
      <c r="D11" s="101"/>
      <c r="E11" s="73" t="s">
        <v>1325</v>
      </c>
      <c r="F11" s="101"/>
      <c r="G11" s="101"/>
      <c r="H11" s="101"/>
    </row>
    <row r="12" spans="1:8" s="97" customFormat="1" ht="20.100000000000001" customHeight="1">
      <c r="A12" s="70" t="s">
        <v>1326</v>
      </c>
      <c r="B12" s="101">
        <v>649</v>
      </c>
      <c r="C12" s="101"/>
      <c r="D12" s="101"/>
      <c r="E12" s="73" t="s">
        <v>1327</v>
      </c>
      <c r="F12" s="101"/>
      <c r="G12" s="101"/>
      <c r="H12" s="101"/>
    </row>
    <row r="13" spans="1:8" s="97" customFormat="1" ht="20.100000000000001" customHeight="1">
      <c r="A13" s="70" t="s">
        <v>1328</v>
      </c>
      <c r="B13" s="101"/>
      <c r="C13" s="101"/>
      <c r="D13" s="101"/>
      <c r="E13" s="73" t="s">
        <v>1329</v>
      </c>
      <c r="F13" s="101"/>
      <c r="G13" s="101"/>
      <c r="H13" s="101"/>
    </row>
    <row r="14" spans="1:8" s="97" customFormat="1" ht="20.100000000000001" customHeight="1">
      <c r="A14" s="70" t="s">
        <v>1330</v>
      </c>
      <c r="B14" s="101"/>
      <c r="C14" s="101"/>
      <c r="D14" s="101"/>
      <c r="E14" s="70" t="s">
        <v>1331</v>
      </c>
      <c r="F14" s="101">
        <f>SUM(F15:F16)</f>
        <v>0</v>
      </c>
      <c r="G14" s="101">
        <f>SUM(G15:G16)</f>
        <v>0</v>
      </c>
      <c r="H14" s="101"/>
    </row>
    <row r="15" spans="1:8" s="97" customFormat="1" ht="20.100000000000001" customHeight="1">
      <c r="A15" s="70" t="s">
        <v>1332</v>
      </c>
      <c r="B15" s="101">
        <v>25</v>
      </c>
      <c r="C15" s="101"/>
      <c r="D15" s="101"/>
      <c r="E15" s="70" t="s">
        <v>1333</v>
      </c>
      <c r="F15" s="101"/>
      <c r="G15" s="101"/>
      <c r="H15" s="101"/>
    </row>
    <row r="16" spans="1:8" s="97" customFormat="1" ht="20.100000000000001" customHeight="1">
      <c r="A16" s="70" t="s">
        <v>1334</v>
      </c>
      <c r="B16" s="101"/>
      <c r="C16" s="101"/>
      <c r="D16" s="101"/>
      <c r="E16" s="70" t="s">
        <v>1335</v>
      </c>
      <c r="F16" s="101"/>
      <c r="G16" s="101"/>
      <c r="H16" s="101"/>
    </row>
    <row r="17" spans="1:8" s="97" customFormat="1" ht="20.100000000000001" customHeight="1">
      <c r="A17" s="70" t="s">
        <v>1336</v>
      </c>
      <c r="B17" s="101"/>
      <c r="C17" s="101"/>
      <c r="D17" s="101"/>
      <c r="E17" s="70" t="s">
        <v>1337</v>
      </c>
      <c r="F17" s="101">
        <f>SUM(F18:F27)</f>
        <v>0</v>
      </c>
      <c r="G17" s="101">
        <f>SUM(G18:G27)</f>
        <v>0</v>
      </c>
      <c r="H17" s="101"/>
    </row>
    <row r="18" spans="1:8" s="97" customFormat="1" ht="20.100000000000001" customHeight="1">
      <c r="A18" s="70" t="s">
        <v>1338</v>
      </c>
      <c r="B18" s="101"/>
      <c r="C18" s="101"/>
      <c r="D18" s="101"/>
      <c r="E18" s="70" t="s">
        <v>1339</v>
      </c>
      <c r="F18" s="101"/>
      <c r="G18" s="101"/>
      <c r="H18" s="101"/>
    </row>
    <row r="19" spans="1:8" s="97" customFormat="1" ht="20.100000000000001" customHeight="1">
      <c r="A19" s="70" t="s">
        <v>1340</v>
      </c>
      <c r="B19" s="101"/>
      <c r="C19" s="101"/>
      <c r="D19" s="101"/>
      <c r="E19" s="70" t="s">
        <v>1341</v>
      </c>
      <c r="F19" s="70"/>
      <c r="G19" s="70"/>
      <c r="H19" s="101"/>
    </row>
    <row r="20" spans="1:8" s="97" customFormat="1" ht="20.100000000000001" customHeight="1">
      <c r="A20" s="70" t="s">
        <v>1342</v>
      </c>
      <c r="B20" s="101"/>
      <c r="C20" s="101"/>
      <c r="D20" s="101"/>
      <c r="E20" s="70" t="s">
        <v>1343</v>
      </c>
      <c r="F20" s="101"/>
      <c r="G20" s="101"/>
      <c r="H20" s="101"/>
    </row>
    <row r="21" spans="1:8" s="97" customFormat="1" ht="20.100000000000001" customHeight="1">
      <c r="A21" s="85" t="s">
        <v>1344</v>
      </c>
      <c r="B21" s="71"/>
      <c r="C21" s="71"/>
      <c r="D21" s="71"/>
      <c r="E21" s="70" t="s">
        <v>1345</v>
      </c>
      <c r="F21" s="101"/>
      <c r="G21" s="101"/>
      <c r="H21" s="101"/>
    </row>
    <row r="22" spans="1:8" s="97" customFormat="1" ht="20.100000000000001" customHeight="1">
      <c r="A22" s="85" t="s">
        <v>1346</v>
      </c>
      <c r="B22" s="71"/>
      <c r="C22" s="71"/>
      <c r="D22" s="71"/>
      <c r="E22" s="70" t="s">
        <v>1347</v>
      </c>
      <c r="F22" s="101"/>
      <c r="G22" s="101"/>
      <c r="H22" s="101"/>
    </row>
    <row r="23" spans="1:8" ht="20.100000000000001" customHeight="1">
      <c r="A23" s="104"/>
      <c r="B23" s="71"/>
      <c r="C23" s="71"/>
      <c r="D23" s="71"/>
      <c r="E23" s="70" t="s">
        <v>1348</v>
      </c>
      <c r="F23" s="71"/>
      <c r="G23" s="71"/>
      <c r="H23" s="71"/>
    </row>
    <row r="24" spans="1:8" ht="20.100000000000001" customHeight="1">
      <c r="A24" s="85"/>
      <c r="B24" s="71"/>
      <c r="C24" s="71"/>
      <c r="D24" s="71"/>
      <c r="E24" s="70" t="s">
        <v>1349</v>
      </c>
      <c r="F24" s="71"/>
      <c r="G24" s="71"/>
      <c r="H24" s="71"/>
    </row>
    <row r="25" spans="1:8" ht="20.100000000000001" customHeight="1">
      <c r="A25" s="71"/>
      <c r="B25" s="71"/>
      <c r="C25" s="71"/>
      <c r="D25" s="71"/>
      <c r="E25" s="70" t="s">
        <v>1350</v>
      </c>
      <c r="F25" s="105"/>
      <c r="G25" s="105"/>
      <c r="H25" s="105"/>
    </row>
    <row r="26" spans="1:8" ht="20.100000000000001" customHeight="1">
      <c r="A26" s="71"/>
      <c r="B26" s="71"/>
      <c r="C26" s="71"/>
      <c r="D26" s="71"/>
      <c r="E26" s="70" t="s">
        <v>1351</v>
      </c>
      <c r="F26" s="105"/>
      <c r="G26" s="105"/>
      <c r="H26" s="105"/>
    </row>
    <row r="27" spans="1:8" ht="20.100000000000001" customHeight="1">
      <c r="A27" s="71"/>
      <c r="B27" s="71"/>
      <c r="C27" s="71"/>
      <c r="D27" s="71"/>
      <c r="E27" s="70" t="s">
        <v>1352</v>
      </c>
      <c r="F27" s="105"/>
      <c r="G27" s="105"/>
      <c r="H27" s="105"/>
    </row>
    <row r="28" spans="1:8" ht="20.100000000000001" customHeight="1">
      <c r="A28" s="75"/>
      <c r="B28" s="71"/>
      <c r="C28" s="71"/>
      <c r="D28" s="71"/>
      <c r="E28" s="70" t="s">
        <v>1353</v>
      </c>
      <c r="F28" s="105">
        <f>SUM(F29:F33)</f>
        <v>0</v>
      </c>
      <c r="G28" s="105">
        <f>SUM(G29:G33)</f>
        <v>0</v>
      </c>
      <c r="H28" s="105"/>
    </row>
    <row r="29" spans="1:8" ht="20.100000000000001" customHeight="1">
      <c r="A29" s="75"/>
      <c r="B29" s="71"/>
      <c r="C29" s="71"/>
      <c r="D29" s="71"/>
      <c r="E29" s="70" t="s">
        <v>1354</v>
      </c>
      <c r="F29" s="105"/>
      <c r="G29" s="105"/>
      <c r="H29" s="105"/>
    </row>
    <row r="30" spans="1:8" ht="20.100000000000001" customHeight="1">
      <c r="A30" s="75"/>
      <c r="B30" s="71"/>
      <c r="C30" s="71"/>
      <c r="D30" s="71"/>
      <c r="E30" s="36" t="s">
        <v>1355</v>
      </c>
      <c r="F30" s="105"/>
      <c r="G30" s="105"/>
      <c r="H30" s="105"/>
    </row>
    <row r="31" spans="1:8" ht="20.100000000000001" customHeight="1">
      <c r="A31" s="75"/>
      <c r="B31" s="71"/>
      <c r="C31" s="71"/>
      <c r="D31" s="71"/>
      <c r="E31" s="36" t="s">
        <v>1356</v>
      </c>
      <c r="F31" s="105"/>
      <c r="G31" s="105"/>
      <c r="H31" s="105"/>
    </row>
    <row r="32" spans="1:8" ht="20.100000000000001" customHeight="1">
      <c r="A32" s="75"/>
      <c r="B32" s="71"/>
      <c r="C32" s="71"/>
      <c r="D32" s="71"/>
      <c r="E32" s="74" t="s">
        <v>1357</v>
      </c>
      <c r="F32" s="105"/>
      <c r="G32" s="105"/>
      <c r="H32" s="105"/>
    </row>
    <row r="33" spans="1:8" ht="20.100000000000001" customHeight="1">
      <c r="A33" s="75"/>
      <c r="B33" s="71"/>
      <c r="C33" s="71"/>
      <c r="D33" s="71"/>
      <c r="E33" s="74" t="s">
        <v>1358</v>
      </c>
      <c r="F33" s="105"/>
      <c r="G33" s="105"/>
      <c r="H33" s="105"/>
    </row>
    <row r="34" spans="1:8" ht="20.100000000000001" customHeight="1">
      <c r="A34" s="75"/>
      <c r="B34" s="71"/>
      <c r="C34" s="71"/>
      <c r="D34" s="71"/>
      <c r="E34" s="75" t="s">
        <v>1359</v>
      </c>
      <c r="F34" s="105">
        <f>SUM(F35:F44)</f>
        <v>0</v>
      </c>
      <c r="G34" s="105">
        <f>SUM(G35:G44)</f>
        <v>0</v>
      </c>
      <c r="H34" s="105"/>
    </row>
    <row r="35" spans="1:8" ht="20.100000000000001" customHeight="1">
      <c r="A35" s="75"/>
      <c r="B35" s="71"/>
      <c r="C35" s="71"/>
      <c r="D35" s="71"/>
      <c r="E35" s="36" t="s">
        <v>1360</v>
      </c>
      <c r="F35" s="105"/>
      <c r="G35" s="105"/>
      <c r="H35" s="105"/>
    </row>
    <row r="36" spans="1:8" ht="20.100000000000001" customHeight="1">
      <c r="A36" s="75"/>
      <c r="B36" s="71"/>
      <c r="C36" s="71"/>
      <c r="D36" s="71"/>
      <c r="E36" s="36" t="s">
        <v>1361</v>
      </c>
      <c r="F36" s="105"/>
      <c r="G36" s="105"/>
      <c r="H36" s="105"/>
    </row>
    <row r="37" spans="1:8" ht="20.100000000000001" customHeight="1">
      <c r="A37" s="75"/>
      <c r="B37" s="71"/>
      <c r="C37" s="71"/>
      <c r="D37" s="71"/>
      <c r="E37" s="36" t="s">
        <v>1362</v>
      </c>
      <c r="F37" s="105"/>
      <c r="G37" s="105"/>
      <c r="H37" s="105"/>
    </row>
    <row r="38" spans="1:8" s="88" customFormat="1" ht="20.100000000000001" customHeight="1">
      <c r="A38" s="75"/>
      <c r="B38" s="71"/>
      <c r="C38" s="71"/>
      <c r="D38" s="71"/>
      <c r="E38" s="36" t="s">
        <v>1363</v>
      </c>
      <c r="F38" s="105"/>
      <c r="G38" s="105"/>
      <c r="H38" s="105"/>
    </row>
    <row r="39" spans="1:8" ht="20.100000000000001" customHeight="1">
      <c r="A39" s="75"/>
      <c r="B39" s="71"/>
      <c r="C39" s="71"/>
      <c r="D39" s="71"/>
      <c r="E39" s="36" t="s">
        <v>1364</v>
      </c>
      <c r="F39" s="105"/>
      <c r="G39" s="105"/>
      <c r="H39" s="105"/>
    </row>
    <row r="40" spans="1:8" ht="20.100000000000001" customHeight="1">
      <c r="A40" s="85"/>
      <c r="B40" s="71"/>
      <c r="C40" s="71"/>
      <c r="D40" s="71"/>
      <c r="E40" s="36" t="s">
        <v>1365</v>
      </c>
      <c r="F40" s="105"/>
      <c r="G40" s="105"/>
      <c r="H40" s="105"/>
    </row>
    <row r="41" spans="1:8" ht="20.100000000000001" customHeight="1">
      <c r="A41" s="85"/>
      <c r="B41" s="71"/>
      <c r="C41" s="71"/>
      <c r="D41" s="71"/>
      <c r="E41" s="36" t="s">
        <v>1366</v>
      </c>
      <c r="F41" s="105"/>
      <c r="G41" s="105"/>
      <c r="H41" s="105"/>
    </row>
    <row r="42" spans="1:8" ht="20.100000000000001" customHeight="1">
      <c r="A42" s="85"/>
      <c r="B42" s="71"/>
      <c r="C42" s="71"/>
      <c r="D42" s="71"/>
      <c r="E42" s="36" t="s">
        <v>1367</v>
      </c>
      <c r="F42" s="105"/>
      <c r="G42" s="105"/>
      <c r="H42" s="105"/>
    </row>
    <row r="43" spans="1:8" ht="20.100000000000001" customHeight="1">
      <c r="A43" s="85"/>
      <c r="B43" s="105"/>
      <c r="C43" s="105"/>
      <c r="D43" s="105"/>
      <c r="E43" s="36" t="s">
        <v>1368</v>
      </c>
      <c r="F43" s="105"/>
      <c r="G43" s="105"/>
      <c r="H43" s="105"/>
    </row>
    <row r="44" spans="1:8" ht="20.100000000000001" customHeight="1">
      <c r="A44" s="85"/>
      <c r="B44" s="105"/>
      <c r="C44" s="105"/>
      <c r="D44" s="105"/>
      <c r="E44" s="36" t="s">
        <v>1369</v>
      </c>
      <c r="F44" s="105"/>
      <c r="G44" s="105"/>
      <c r="H44" s="105"/>
    </row>
    <row r="45" spans="1:8" ht="20.100000000000001" customHeight="1">
      <c r="A45" s="85"/>
      <c r="B45" s="105"/>
      <c r="C45" s="105"/>
      <c r="D45" s="105"/>
      <c r="E45" s="75" t="s">
        <v>1370</v>
      </c>
      <c r="F45" s="105">
        <f>SUM(F46)</f>
        <v>0</v>
      </c>
      <c r="G45" s="105">
        <f>SUM(G46)</f>
        <v>0</v>
      </c>
      <c r="H45" s="105"/>
    </row>
    <row r="46" spans="1:8" ht="20.100000000000001" customHeight="1">
      <c r="A46" s="85"/>
      <c r="B46" s="105"/>
      <c r="C46" s="105"/>
      <c r="D46" s="105"/>
      <c r="E46" s="36" t="s">
        <v>1371</v>
      </c>
      <c r="F46" s="105"/>
      <c r="G46" s="105"/>
      <c r="H46" s="105"/>
    </row>
    <row r="47" spans="1:8" ht="20.100000000000001" customHeight="1">
      <c r="A47" s="85"/>
      <c r="B47" s="105"/>
      <c r="C47" s="105"/>
      <c r="D47" s="105"/>
      <c r="E47" s="75" t="s">
        <v>1372</v>
      </c>
      <c r="F47" s="105">
        <f>SUM(F48:F50)</f>
        <v>433</v>
      </c>
      <c r="G47" s="105">
        <f>SUM(G48:G50)</f>
        <v>1685</v>
      </c>
      <c r="H47" s="105"/>
    </row>
    <row r="48" spans="1:8" ht="20.100000000000001" customHeight="1">
      <c r="A48" s="77"/>
      <c r="B48" s="105"/>
      <c r="C48" s="105"/>
      <c r="D48" s="105"/>
      <c r="E48" s="36" t="s">
        <v>1373</v>
      </c>
      <c r="F48" s="105"/>
      <c r="G48" s="105"/>
      <c r="H48" s="105"/>
    </row>
    <row r="49" spans="1:8" ht="20.100000000000001" customHeight="1">
      <c r="A49" s="77"/>
      <c r="B49" s="105"/>
      <c r="C49" s="105"/>
      <c r="D49" s="105"/>
      <c r="E49" s="36" t="s">
        <v>1374</v>
      </c>
      <c r="F49" s="105"/>
      <c r="G49" s="105"/>
      <c r="H49" s="105"/>
    </row>
    <row r="50" spans="1:8" ht="20.100000000000001" customHeight="1">
      <c r="A50" s="77"/>
      <c r="B50" s="105"/>
      <c r="C50" s="105"/>
      <c r="D50" s="105"/>
      <c r="E50" s="36" t="s">
        <v>1375</v>
      </c>
      <c r="F50" s="36">
        <v>433</v>
      </c>
      <c r="G50" s="36">
        <v>1685</v>
      </c>
      <c r="H50" s="105"/>
    </row>
    <row r="51" spans="1:8" ht="20.100000000000001" customHeight="1">
      <c r="A51" s="77"/>
      <c r="B51" s="105"/>
      <c r="C51" s="105"/>
      <c r="D51" s="105"/>
      <c r="E51" s="75" t="s">
        <v>1376</v>
      </c>
      <c r="F51" s="105"/>
      <c r="G51" s="105"/>
      <c r="H51" s="105"/>
    </row>
    <row r="52" spans="1:8" ht="20.100000000000001" customHeight="1">
      <c r="A52" s="77"/>
      <c r="B52" s="105"/>
      <c r="C52" s="105"/>
      <c r="D52" s="105"/>
      <c r="E52" s="75" t="s">
        <v>1377</v>
      </c>
      <c r="F52" s="105"/>
      <c r="G52" s="105"/>
      <c r="H52" s="105"/>
    </row>
    <row r="53" spans="1:8" ht="20.100000000000001" customHeight="1">
      <c r="A53" s="77"/>
      <c r="B53" s="105"/>
      <c r="C53" s="105"/>
      <c r="D53" s="105"/>
      <c r="E53" s="75"/>
      <c r="F53" s="75"/>
      <c r="G53" s="75"/>
      <c r="H53" s="105"/>
    </row>
    <row r="54" spans="1:8" ht="20.100000000000001" customHeight="1">
      <c r="A54" s="77"/>
      <c r="B54" s="105"/>
      <c r="C54" s="105"/>
      <c r="D54" s="105"/>
      <c r="E54" s="75"/>
      <c r="F54" s="36"/>
      <c r="G54" s="36"/>
      <c r="H54" s="105"/>
    </row>
    <row r="55" spans="1:8" ht="20.100000000000001" customHeight="1">
      <c r="A55" s="77"/>
      <c r="B55" s="105"/>
      <c r="C55" s="105"/>
      <c r="D55" s="105"/>
      <c r="E55" s="75"/>
      <c r="F55" s="105"/>
      <c r="G55" s="105"/>
      <c r="H55" s="105"/>
    </row>
    <row r="56" spans="1:8" ht="20.100000000000001" customHeight="1">
      <c r="A56" s="77"/>
      <c r="B56" s="105"/>
      <c r="C56" s="105"/>
      <c r="D56" s="105"/>
      <c r="E56" s="75"/>
      <c r="F56" s="105"/>
      <c r="G56" s="105"/>
      <c r="H56" s="105"/>
    </row>
    <row r="57" spans="1:8" ht="20.100000000000001" customHeight="1">
      <c r="A57" s="77"/>
      <c r="B57" s="105"/>
      <c r="C57" s="105"/>
      <c r="D57" s="105"/>
      <c r="E57" s="75"/>
      <c r="F57" s="105"/>
      <c r="G57" s="105"/>
      <c r="H57" s="105"/>
    </row>
    <row r="58" spans="1:8" ht="20.100000000000001" customHeight="1">
      <c r="A58" s="77"/>
      <c r="B58" s="105"/>
      <c r="C58" s="105"/>
      <c r="D58" s="105"/>
      <c r="E58" s="75"/>
      <c r="F58" s="105"/>
      <c r="G58" s="105"/>
      <c r="H58" s="105"/>
    </row>
    <row r="59" spans="1:8" ht="20.100000000000001" customHeight="1">
      <c r="A59" s="77"/>
      <c r="B59" s="105"/>
      <c r="C59" s="105"/>
      <c r="D59" s="105"/>
      <c r="E59" s="75"/>
      <c r="F59" s="105"/>
      <c r="G59" s="105"/>
      <c r="H59" s="105"/>
    </row>
    <row r="60" spans="1:8" ht="20.100000000000001" customHeight="1">
      <c r="A60" s="77"/>
      <c r="B60" s="105"/>
      <c r="C60" s="105"/>
      <c r="D60" s="105"/>
      <c r="E60" s="75"/>
      <c r="F60" s="105"/>
      <c r="G60" s="105"/>
      <c r="H60" s="105"/>
    </row>
    <row r="61" spans="1:8" ht="20.100000000000001" customHeight="1">
      <c r="A61" s="77"/>
      <c r="B61" s="105"/>
      <c r="C61" s="105"/>
      <c r="D61" s="105"/>
      <c r="E61" s="77"/>
      <c r="F61" s="105"/>
      <c r="G61" s="105"/>
      <c r="H61" s="105"/>
    </row>
    <row r="62" spans="1:8" ht="20.100000000000001" customHeight="1">
      <c r="A62" s="77" t="s">
        <v>57</v>
      </c>
      <c r="B62" s="105">
        <v>699</v>
      </c>
      <c r="C62" s="105"/>
      <c r="D62" s="105"/>
      <c r="E62" s="77" t="s">
        <v>1039</v>
      </c>
      <c r="F62" s="105">
        <v>434</v>
      </c>
      <c r="G62" s="105">
        <f>SUM(G6+G10+G14+G17+G28+G34+G45+G47+G51+G52)</f>
        <v>1768</v>
      </c>
      <c r="H62" s="105"/>
    </row>
    <row r="63" spans="1:8" ht="20.100000000000001" customHeight="1">
      <c r="A63" s="94" t="s">
        <v>1052</v>
      </c>
      <c r="B63" s="105">
        <v>2809</v>
      </c>
      <c r="C63" s="105"/>
      <c r="D63" s="105"/>
      <c r="E63" s="94" t="s">
        <v>1053</v>
      </c>
      <c r="F63" s="105">
        <v>25</v>
      </c>
      <c r="G63" s="105"/>
      <c r="H63" s="105"/>
    </row>
    <row r="64" spans="1:8" ht="20.100000000000001" customHeight="1">
      <c r="A64" s="71" t="s">
        <v>1378</v>
      </c>
      <c r="B64" s="105">
        <f>SUM(B65:B66)</f>
        <v>1043</v>
      </c>
      <c r="C64" s="105">
        <f>SUM(C65:C66)</f>
        <v>1768</v>
      </c>
      <c r="D64" s="105"/>
      <c r="E64" s="71" t="s">
        <v>1379</v>
      </c>
      <c r="F64" s="105">
        <f>SUM(F65:F66)</f>
        <v>25</v>
      </c>
      <c r="G64" s="105">
        <f>SUM(G65:G66)</f>
        <v>0</v>
      </c>
      <c r="H64" s="105"/>
    </row>
    <row r="65" spans="1:8" ht="20.100000000000001" customHeight="1">
      <c r="A65" s="71" t="s">
        <v>1380</v>
      </c>
      <c r="B65" s="105">
        <v>1043</v>
      </c>
      <c r="C65" s="105">
        <v>1768</v>
      </c>
      <c r="D65" s="105"/>
      <c r="E65" s="71" t="s">
        <v>1381</v>
      </c>
      <c r="F65" s="105"/>
      <c r="G65" s="105"/>
      <c r="H65" s="105"/>
    </row>
    <row r="66" spans="1:8" ht="20.100000000000001" customHeight="1">
      <c r="A66" s="71" t="s">
        <v>1382</v>
      </c>
      <c r="B66" s="105"/>
      <c r="C66" s="105"/>
      <c r="D66" s="105"/>
      <c r="E66" s="71" t="s">
        <v>1383</v>
      </c>
      <c r="F66" s="105">
        <v>25</v>
      </c>
      <c r="G66" s="105"/>
      <c r="H66" s="105"/>
    </row>
    <row r="67" spans="1:8" ht="20.100000000000001" customHeight="1">
      <c r="A67" s="71" t="s">
        <v>1123</v>
      </c>
      <c r="B67" s="105">
        <v>1766</v>
      </c>
      <c r="C67" s="105"/>
      <c r="D67" s="105"/>
      <c r="E67" s="71" t="s">
        <v>1384</v>
      </c>
      <c r="F67" s="105"/>
      <c r="G67" s="105"/>
      <c r="H67" s="105"/>
    </row>
    <row r="68" spans="1:8" ht="20.100000000000001" customHeight="1">
      <c r="A68" s="71" t="s">
        <v>1124</v>
      </c>
      <c r="B68" s="105"/>
      <c r="C68" s="105"/>
      <c r="D68" s="105"/>
      <c r="E68" s="71" t="s">
        <v>1385</v>
      </c>
      <c r="F68" s="105">
        <v>3049</v>
      </c>
      <c r="G68" s="105"/>
      <c r="H68" s="105"/>
    </row>
    <row r="69" spans="1:8" ht="20.100000000000001" customHeight="1">
      <c r="A69" s="71" t="s">
        <v>1386</v>
      </c>
      <c r="B69" s="105"/>
      <c r="C69" s="105"/>
      <c r="D69" s="105"/>
      <c r="E69" s="96" t="s">
        <v>1387</v>
      </c>
      <c r="F69" s="105"/>
      <c r="G69" s="105"/>
      <c r="H69" s="105"/>
    </row>
    <row r="70" spans="1:8" ht="20.100000000000001" customHeight="1">
      <c r="A70" s="96" t="s">
        <v>1388</v>
      </c>
      <c r="B70" s="105"/>
      <c r="C70" s="105"/>
      <c r="D70" s="105"/>
      <c r="E70" s="96" t="s">
        <v>1389</v>
      </c>
      <c r="F70" s="105"/>
      <c r="G70" s="105"/>
      <c r="H70" s="105"/>
    </row>
    <row r="71" spans="1:8" ht="20.100000000000001" customHeight="1">
      <c r="A71" s="96" t="s">
        <v>1390</v>
      </c>
      <c r="B71" s="105"/>
      <c r="C71" s="105"/>
      <c r="D71" s="105"/>
      <c r="E71" s="96"/>
      <c r="F71" s="105"/>
      <c r="G71" s="105"/>
      <c r="H71" s="105"/>
    </row>
    <row r="72" spans="1:8" ht="20.100000000000001" customHeight="1">
      <c r="A72" s="96"/>
      <c r="B72" s="105"/>
      <c r="C72" s="105"/>
      <c r="D72" s="105"/>
      <c r="E72" s="96"/>
      <c r="F72" s="105"/>
      <c r="G72" s="105"/>
      <c r="H72" s="105"/>
    </row>
    <row r="73" spans="1:8" ht="20.100000000000001" customHeight="1">
      <c r="A73" s="77" t="s">
        <v>1139</v>
      </c>
      <c r="B73" s="105">
        <v>3508</v>
      </c>
      <c r="C73" s="105">
        <v>1768</v>
      </c>
      <c r="D73" s="105"/>
      <c r="E73" s="77" t="s">
        <v>1140</v>
      </c>
      <c r="F73" s="105">
        <v>3508</v>
      </c>
      <c r="G73" s="105">
        <v>1768</v>
      </c>
      <c r="H73" s="105"/>
    </row>
    <row r="74" spans="1:8" ht="20.100000000000001" customHeight="1"/>
  </sheetData>
  <mergeCells count="3">
    <mergeCell ref="A2:H2"/>
    <mergeCell ref="A4:D4"/>
    <mergeCell ref="E4:H4"/>
  </mergeCells>
  <phoneticPr fontId="18" type="noConversion"/>
  <printOptions horizontalCentered="1"/>
  <pageMargins left="0.47244094488188998" right="0.47244094488188998" top="0.39370078740157499" bottom="0.27559055118110198" header="0.118110236220472" footer="0.118110236220472"/>
  <pageSetup paperSize="9" scale="65" orientation="landscape"/>
</worksheet>
</file>

<file path=xl/worksheets/sheet13.xml><?xml version="1.0" encoding="utf-8"?>
<worksheet xmlns="http://schemas.openxmlformats.org/spreadsheetml/2006/main" xmlns:r="http://schemas.openxmlformats.org/officeDocument/2006/relationships">
  <sheetPr>
    <tabColor rgb="FFFFC000"/>
  </sheetPr>
  <dimension ref="A1:D302"/>
  <sheetViews>
    <sheetView showGridLines="0" showZeros="0" zoomScale="90" zoomScaleNormal="90" workbookViewId="0">
      <pane ySplit="5" topLeftCell="A231" activePane="bottomLeft" state="frozen"/>
      <selection pane="bottomLeft" activeCell="B250" sqref="B250"/>
    </sheetView>
  </sheetViews>
  <sheetFormatPr defaultColWidth="9" defaultRowHeight="14.25"/>
  <cols>
    <col min="1" max="1" width="51" style="89" customWidth="1"/>
    <col min="2" max="2" width="13.75" style="89" customWidth="1"/>
    <col min="3" max="3" width="62.25" style="90" customWidth="1"/>
    <col min="4" max="4" width="15.625" style="89" customWidth="1"/>
    <col min="5" max="16384" width="9" style="89"/>
  </cols>
  <sheetData>
    <row r="1" spans="1:4">
      <c r="A1" s="91" t="s">
        <v>1391</v>
      </c>
    </row>
    <row r="2" spans="1:4" ht="18" customHeight="1">
      <c r="A2" s="228" t="s">
        <v>1392</v>
      </c>
      <c r="B2" s="228"/>
      <c r="C2" s="228"/>
      <c r="D2" s="228"/>
    </row>
    <row r="3" spans="1:4" ht="14.25" customHeight="1">
      <c r="A3" s="91"/>
      <c r="D3" s="89" t="s">
        <v>26</v>
      </c>
    </row>
    <row r="4" spans="1:4" ht="31.5" customHeight="1">
      <c r="A4" s="259" t="s">
        <v>1312</v>
      </c>
      <c r="B4" s="261"/>
      <c r="C4" s="259" t="s">
        <v>1313</v>
      </c>
      <c r="D4" s="261"/>
    </row>
    <row r="5" spans="1:4" ht="19.5" customHeight="1">
      <c r="A5" s="92" t="s">
        <v>1393</v>
      </c>
      <c r="B5" s="92" t="s">
        <v>29</v>
      </c>
      <c r="C5" s="92" t="s">
        <v>1393</v>
      </c>
      <c r="D5" s="92" t="s">
        <v>29</v>
      </c>
    </row>
    <row r="6" spans="1:4" ht="20.100000000000001" customHeight="1">
      <c r="A6" s="85" t="s">
        <v>1314</v>
      </c>
      <c r="B6" s="71"/>
      <c r="C6" s="85" t="s">
        <v>1315</v>
      </c>
      <c r="D6" s="92">
        <f>SUM(D7+D13+D19)</f>
        <v>83</v>
      </c>
    </row>
    <row r="7" spans="1:4" ht="20.100000000000001" customHeight="1">
      <c r="A7" s="85" t="s">
        <v>1316</v>
      </c>
      <c r="B7" s="71"/>
      <c r="C7" s="73" t="s">
        <v>1317</v>
      </c>
      <c r="D7" s="71">
        <f>SUM(D8:D12)</f>
        <v>0</v>
      </c>
    </row>
    <row r="8" spans="1:4" ht="20.100000000000001" customHeight="1">
      <c r="A8" s="85" t="s">
        <v>1318</v>
      </c>
      <c r="B8" s="71"/>
      <c r="C8" s="75" t="s">
        <v>1394</v>
      </c>
      <c r="D8" s="71"/>
    </row>
    <row r="9" spans="1:4" ht="20.100000000000001" customHeight="1">
      <c r="A9" s="85" t="s">
        <v>1320</v>
      </c>
      <c r="B9" s="71"/>
      <c r="C9" s="75" t="s">
        <v>1395</v>
      </c>
      <c r="D9" s="71"/>
    </row>
    <row r="10" spans="1:4" ht="20.100000000000001" customHeight="1">
      <c r="A10" s="85" t="s">
        <v>1322</v>
      </c>
      <c r="B10" s="71"/>
      <c r="C10" s="75" t="s">
        <v>1396</v>
      </c>
      <c r="D10" s="71"/>
    </row>
    <row r="11" spans="1:4" ht="20.100000000000001" customHeight="1">
      <c r="A11" s="85" t="s">
        <v>1324</v>
      </c>
      <c r="B11" s="71"/>
      <c r="C11" s="75" t="s">
        <v>1397</v>
      </c>
      <c r="D11" s="71"/>
    </row>
    <row r="12" spans="1:4" ht="20.100000000000001" customHeight="1">
      <c r="A12" s="85" t="s">
        <v>1326</v>
      </c>
      <c r="B12" s="71">
        <f>SUM(B13:B17)</f>
        <v>0</v>
      </c>
      <c r="C12" s="75" t="s">
        <v>1398</v>
      </c>
      <c r="D12" s="71"/>
    </row>
    <row r="13" spans="1:4" ht="20.100000000000001" customHeight="1">
      <c r="A13" s="37" t="s">
        <v>1399</v>
      </c>
      <c r="B13" s="71"/>
      <c r="C13" s="73" t="s">
        <v>1319</v>
      </c>
      <c r="D13" s="71">
        <f>SUM(D14:D18)</f>
        <v>83</v>
      </c>
    </row>
    <row r="14" spans="1:4" ht="20.100000000000001" customHeight="1">
      <c r="A14" s="37" t="s">
        <v>1400</v>
      </c>
      <c r="B14" s="71"/>
      <c r="C14" s="73" t="s">
        <v>1401</v>
      </c>
      <c r="D14" s="71"/>
    </row>
    <row r="15" spans="1:4" ht="20.100000000000001" customHeight="1">
      <c r="A15" s="37" t="s">
        <v>1402</v>
      </c>
      <c r="B15" s="71"/>
      <c r="C15" s="73" t="s">
        <v>1403</v>
      </c>
      <c r="D15" s="71"/>
    </row>
    <row r="16" spans="1:4" ht="20.100000000000001" customHeight="1">
      <c r="A16" s="37" t="s">
        <v>1404</v>
      </c>
      <c r="B16" s="71"/>
      <c r="C16" s="73" t="s">
        <v>1405</v>
      </c>
      <c r="D16" s="71"/>
    </row>
    <row r="17" spans="1:4" ht="20.100000000000001" customHeight="1">
      <c r="A17" s="37" t="s">
        <v>1406</v>
      </c>
      <c r="B17" s="71"/>
      <c r="C17" s="73" t="s">
        <v>1407</v>
      </c>
      <c r="D17" s="71">
        <v>83</v>
      </c>
    </row>
    <row r="18" spans="1:4" ht="20.100000000000001" customHeight="1">
      <c r="A18" s="85" t="s">
        <v>1328</v>
      </c>
      <c r="B18" s="71"/>
      <c r="C18" s="73" t="s">
        <v>1408</v>
      </c>
      <c r="D18" s="71"/>
    </row>
    <row r="19" spans="1:4" ht="20.100000000000001" customHeight="1">
      <c r="A19" s="85" t="s">
        <v>1330</v>
      </c>
      <c r="B19" s="71">
        <f>SUM(B20:B21)</f>
        <v>0</v>
      </c>
      <c r="C19" s="73" t="s">
        <v>1321</v>
      </c>
      <c r="D19" s="71">
        <f>SUM(D20:D21)</f>
        <v>0</v>
      </c>
    </row>
    <row r="20" spans="1:4" ht="20.100000000000001" customHeight="1">
      <c r="A20" s="37" t="s">
        <v>1409</v>
      </c>
      <c r="B20" s="71"/>
      <c r="C20" s="74" t="s">
        <v>1410</v>
      </c>
      <c r="D20" s="71"/>
    </row>
    <row r="21" spans="1:4" ht="20.100000000000001" customHeight="1">
      <c r="A21" s="37" t="s">
        <v>1411</v>
      </c>
      <c r="B21" s="71"/>
      <c r="C21" s="74" t="s">
        <v>1412</v>
      </c>
      <c r="D21" s="71"/>
    </row>
    <row r="22" spans="1:4" ht="20.100000000000001" customHeight="1">
      <c r="A22" s="85" t="s">
        <v>1332</v>
      </c>
      <c r="B22" s="71"/>
      <c r="C22" s="85" t="s">
        <v>1323</v>
      </c>
      <c r="D22" s="71">
        <f>SUM(D23+D27+D31)</f>
        <v>0</v>
      </c>
    </row>
    <row r="23" spans="1:4" ht="20.100000000000001" customHeight="1">
      <c r="A23" s="85" t="s">
        <v>1334</v>
      </c>
      <c r="B23" s="71"/>
      <c r="C23" s="75" t="s">
        <v>1325</v>
      </c>
      <c r="D23" s="71">
        <f>SUM(D24:D26)</f>
        <v>0</v>
      </c>
    </row>
    <row r="24" spans="1:4" ht="20.100000000000001" customHeight="1">
      <c r="A24" s="85" t="s">
        <v>1336</v>
      </c>
      <c r="B24" s="71"/>
      <c r="C24" s="75" t="s">
        <v>1413</v>
      </c>
      <c r="D24" s="71"/>
    </row>
    <row r="25" spans="1:4" ht="20.100000000000001" customHeight="1">
      <c r="A25" s="85" t="s">
        <v>1338</v>
      </c>
      <c r="B25" s="71"/>
      <c r="C25" s="75" t="s">
        <v>1414</v>
      </c>
      <c r="D25" s="71"/>
    </row>
    <row r="26" spans="1:4" ht="20.100000000000001" customHeight="1">
      <c r="A26" s="85" t="s">
        <v>1340</v>
      </c>
      <c r="B26" s="71"/>
      <c r="C26" s="75" t="s">
        <v>1415</v>
      </c>
      <c r="D26" s="71"/>
    </row>
    <row r="27" spans="1:4" ht="20.100000000000001" customHeight="1">
      <c r="A27" s="85" t="s">
        <v>1342</v>
      </c>
      <c r="B27" s="71">
        <f>SUM(B28:B32)</f>
        <v>0</v>
      </c>
      <c r="C27" s="75" t="s">
        <v>1327</v>
      </c>
      <c r="D27" s="71">
        <f>SUM(D28:D30)</f>
        <v>0</v>
      </c>
    </row>
    <row r="28" spans="1:4" ht="20.100000000000001" customHeight="1">
      <c r="A28" s="71" t="s">
        <v>1416</v>
      </c>
      <c r="B28" s="71"/>
      <c r="C28" s="75" t="s">
        <v>1413</v>
      </c>
      <c r="D28" s="71"/>
    </row>
    <row r="29" spans="1:4" ht="20.100000000000001" customHeight="1">
      <c r="A29" s="71" t="s">
        <v>1417</v>
      </c>
      <c r="B29" s="71"/>
      <c r="C29" s="75" t="s">
        <v>1414</v>
      </c>
      <c r="D29" s="71"/>
    </row>
    <row r="30" spans="1:4" ht="20.100000000000001" customHeight="1">
      <c r="A30" s="71" t="s">
        <v>1418</v>
      </c>
      <c r="B30" s="71"/>
      <c r="C30" s="36" t="s">
        <v>1419</v>
      </c>
      <c r="D30" s="71"/>
    </row>
    <row r="31" spans="1:4" ht="20.100000000000001" customHeight="1">
      <c r="A31" s="71" t="s">
        <v>1420</v>
      </c>
      <c r="B31" s="71"/>
      <c r="C31" s="73" t="s">
        <v>1329</v>
      </c>
      <c r="D31" s="71">
        <f>SUM(D32:D33)</f>
        <v>0</v>
      </c>
    </row>
    <row r="32" spans="1:4" ht="20.100000000000001" customHeight="1">
      <c r="A32" s="71" t="s">
        <v>1421</v>
      </c>
      <c r="B32" s="71"/>
      <c r="C32" s="74" t="s">
        <v>1414</v>
      </c>
      <c r="D32" s="71"/>
    </row>
    <row r="33" spans="1:4" ht="20.100000000000001" customHeight="1">
      <c r="A33" s="85" t="s">
        <v>1344</v>
      </c>
      <c r="B33" s="71"/>
      <c r="C33" s="74" t="s">
        <v>1422</v>
      </c>
      <c r="D33" s="71"/>
    </row>
    <row r="34" spans="1:4" ht="20.100000000000001" customHeight="1">
      <c r="A34" s="71" t="s">
        <v>1346</v>
      </c>
      <c r="B34" s="71"/>
      <c r="C34" s="85" t="s">
        <v>1331</v>
      </c>
      <c r="D34" s="71">
        <f>SUM(D35+D40)</f>
        <v>0</v>
      </c>
    </row>
    <row r="35" spans="1:4" ht="20.100000000000001" customHeight="1">
      <c r="A35" s="93"/>
      <c r="B35" s="71"/>
      <c r="C35" s="85" t="s">
        <v>1333</v>
      </c>
      <c r="D35" s="71">
        <f>SUM(D36:D39)</f>
        <v>0</v>
      </c>
    </row>
    <row r="36" spans="1:4" ht="20.100000000000001" customHeight="1">
      <c r="A36" s="93"/>
      <c r="B36" s="71"/>
      <c r="C36" s="85" t="s">
        <v>1423</v>
      </c>
      <c r="D36" s="71"/>
    </row>
    <row r="37" spans="1:4" ht="20.100000000000001" customHeight="1">
      <c r="A37" s="93"/>
      <c r="B37" s="71"/>
      <c r="C37" s="85" t="s">
        <v>1424</v>
      </c>
      <c r="D37" s="71"/>
    </row>
    <row r="38" spans="1:4" ht="20.100000000000001" customHeight="1">
      <c r="A38" s="93"/>
      <c r="B38" s="71"/>
      <c r="C38" s="85" t="s">
        <v>1425</v>
      </c>
      <c r="D38" s="71"/>
    </row>
    <row r="39" spans="1:4" ht="20.100000000000001" customHeight="1">
      <c r="A39" s="93"/>
      <c r="B39" s="71"/>
      <c r="C39" s="85" t="s">
        <v>1426</v>
      </c>
      <c r="D39" s="71"/>
    </row>
    <row r="40" spans="1:4" ht="20.100000000000001" customHeight="1">
      <c r="A40" s="71"/>
      <c r="B40" s="71"/>
      <c r="C40" s="85" t="s">
        <v>1335</v>
      </c>
      <c r="D40" s="71">
        <f>SUM(D41:D44)</f>
        <v>0</v>
      </c>
    </row>
    <row r="41" spans="1:4" ht="20.100000000000001" customHeight="1">
      <c r="A41" s="71"/>
      <c r="B41" s="71"/>
      <c r="C41" s="85" t="s">
        <v>1427</v>
      </c>
      <c r="D41" s="71"/>
    </row>
    <row r="42" spans="1:4" ht="20.100000000000001" customHeight="1">
      <c r="A42" s="71"/>
      <c r="B42" s="71"/>
      <c r="C42" s="85" t="s">
        <v>1428</v>
      </c>
      <c r="D42" s="71"/>
    </row>
    <row r="43" spans="1:4" ht="20.100000000000001" customHeight="1">
      <c r="A43" s="75"/>
      <c r="B43" s="71"/>
      <c r="C43" s="85" t="s">
        <v>1429</v>
      </c>
      <c r="D43" s="71"/>
    </row>
    <row r="44" spans="1:4" ht="20.100000000000001" customHeight="1">
      <c r="A44" s="75"/>
      <c r="B44" s="71"/>
      <c r="C44" s="85" t="s">
        <v>1430</v>
      </c>
      <c r="D44" s="71"/>
    </row>
    <row r="45" spans="1:4" ht="20.100000000000001" customHeight="1">
      <c r="A45" s="75"/>
      <c r="B45" s="71"/>
      <c r="C45" s="85" t="s">
        <v>1337</v>
      </c>
      <c r="D45" s="71">
        <f>SUM(D46+D59+D63+D64+D70+D74+D78+D82+D88+D91)</f>
        <v>0</v>
      </c>
    </row>
    <row r="46" spans="1:4" s="88" customFormat="1" ht="20.100000000000001" customHeight="1">
      <c r="A46" s="75"/>
      <c r="B46" s="71"/>
      <c r="C46" s="85" t="s">
        <v>1339</v>
      </c>
      <c r="D46" s="71">
        <f>SUM(D47:D58)</f>
        <v>0</v>
      </c>
    </row>
    <row r="47" spans="1:4" ht="20.100000000000001" customHeight="1">
      <c r="A47" s="75"/>
      <c r="B47" s="71"/>
      <c r="C47" s="36" t="s">
        <v>1431</v>
      </c>
      <c r="D47" s="71">
        <v>0</v>
      </c>
    </row>
    <row r="48" spans="1:4" ht="20.100000000000001" customHeight="1">
      <c r="A48" s="75"/>
      <c r="B48" s="71"/>
      <c r="C48" s="36" t="s">
        <v>1432</v>
      </c>
      <c r="D48" s="71"/>
    </row>
    <row r="49" spans="1:4" ht="20.100000000000001" customHeight="1">
      <c r="A49" s="75"/>
      <c r="B49" s="71"/>
      <c r="C49" s="36" t="s">
        <v>1433</v>
      </c>
      <c r="D49" s="71">
        <v>0</v>
      </c>
    </row>
    <row r="50" spans="1:4" ht="20.100000000000001" customHeight="1">
      <c r="A50" s="75"/>
      <c r="B50" s="71"/>
      <c r="C50" s="36" t="s">
        <v>1434</v>
      </c>
      <c r="D50" s="71"/>
    </row>
    <row r="51" spans="1:4" ht="20.100000000000001" customHeight="1">
      <c r="A51" s="75"/>
      <c r="B51" s="71"/>
      <c r="C51" s="36" t="s">
        <v>1435</v>
      </c>
      <c r="D51" s="71"/>
    </row>
    <row r="52" spans="1:4" ht="20.100000000000001" customHeight="1">
      <c r="A52" s="75"/>
      <c r="B52" s="71"/>
      <c r="C52" s="36" t="s">
        <v>1436</v>
      </c>
      <c r="D52" s="71"/>
    </row>
    <row r="53" spans="1:4" ht="20.100000000000001" customHeight="1">
      <c r="A53" s="75"/>
      <c r="B53" s="71"/>
      <c r="C53" s="36" t="s">
        <v>1437</v>
      </c>
      <c r="D53" s="71"/>
    </row>
    <row r="54" spans="1:4" ht="20.100000000000001" customHeight="1">
      <c r="A54" s="75"/>
      <c r="B54" s="71"/>
      <c r="C54" s="36" t="s">
        <v>1438</v>
      </c>
      <c r="D54" s="71"/>
    </row>
    <row r="55" spans="1:4" ht="20.100000000000001" customHeight="1">
      <c r="A55" s="85"/>
      <c r="B55" s="71"/>
      <c r="C55" s="36" t="s">
        <v>1439</v>
      </c>
      <c r="D55" s="71"/>
    </row>
    <row r="56" spans="1:4" ht="20.100000000000001" customHeight="1">
      <c r="A56" s="85"/>
      <c r="B56" s="71"/>
      <c r="C56" s="36" t="s">
        <v>1440</v>
      </c>
      <c r="D56" s="71"/>
    </row>
    <row r="57" spans="1:4" ht="20.100000000000001" customHeight="1">
      <c r="A57" s="85"/>
      <c r="B57" s="71"/>
      <c r="C57" s="36" t="s">
        <v>931</v>
      </c>
      <c r="D57" s="71"/>
    </row>
    <row r="58" spans="1:4" ht="20.100000000000001" customHeight="1">
      <c r="A58" s="85"/>
      <c r="B58" s="71"/>
      <c r="C58" s="36" t="s">
        <v>1441</v>
      </c>
      <c r="D58" s="71"/>
    </row>
    <row r="59" spans="1:4" ht="20.100000000000001" customHeight="1">
      <c r="A59" s="85"/>
      <c r="B59" s="71"/>
      <c r="C59" s="85" t="s">
        <v>1341</v>
      </c>
      <c r="D59" s="71">
        <f>SUM(D60:D62)</f>
        <v>0</v>
      </c>
    </row>
    <row r="60" spans="1:4" ht="20.100000000000001" customHeight="1">
      <c r="A60" s="85"/>
      <c r="B60" s="71"/>
      <c r="C60" s="36" t="s">
        <v>1431</v>
      </c>
      <c r="D60" s="71"/>
    </row>
    <row r="61" spans="1:4" ht="20.100000000000001" customHeight="1">
      <c r="A61" s="85"/>
      <c r="B61" s="71"/>
      <c r="C61" s="36" t="s">
        <v>1432</v>
      </c>
      <c r="D61" s="71"/>
    </row>
    <row r="62" spans="1:4" ht="20.100000000000001" customHeight="1">
      <c r="A62" s="85"/>
      <c r="B62" s="71"/>
      <c r="C62" s="36" t="s">
        <v>1442</v>
      </c>
      <c r="D62" s="71">
        <v>0</v>
      </c>
    </row>
    <row r="63" spans="1:4" ht="20.100000000000001" customHeight="1">
      <c r="A63" s="85"/>
      <c r="B63" s="71"/>
      <c r="C63" s="85" t="s">
        <v>1343</v>
      </c>
      <c r="D63" s="71"/>
    </row>
    <row r="64" spans="1:4" ht="20.100000000000001" customHeight="1">
      <c r="A64" s="85"/>
      <c r="B64" s="71"/>
      <c r="C64" s="85" t="s">
        <v>1345</v>
      </c>
      <c r="D64" s="71">
        <f>SUM(D65:D69)</f>
        <v>0</v>
      </c>
    </row>
    <row r="65" spans="1:4" ht="20.100000000000001" customHeight="1">
      <c r="A65" s="85"/>
      <c r="B65" s="71"/>
      <c r="C65" s="36" t="s">
        <v>1443</v>
      </c>
      <c r="D65" s="71">
        <v>0</v>
      </c>
    </row>
    <row r="66" spans="1:4" ht="20.100000000000001" customHeight="1">
      <c r="A66" s="85"/>
      <c r="B66" s="94"/>
      <c r="C66" s="36" t="s">
        <v>1444</v>
      </c>
      <c r="D66" s="71"/>
    </row>
    <row r="67" spans="1:4" ht="20.100000000000001" customHeight="1">
      <c r="A67" s="85"/>
      <c r="B67" s="71"/>
      <c r="C67" s="36" t="s">
        <v>1445</v>
      </c>
      <c r="D67" s="71"/>
    </row>
    <row r="68" spans="1:4" ht="20.100000000000001" customHeight="1">
      <c r="A68" s="85"/>
      <c r="B68" s="71"/>
      <c r="C68" s="36" t="s">
        <v>1446</v>
      </c>
      <c r="D68" s="71"/>
    </row>
    <row r="69" spans="1:4" ht="20.100000000000001" customHeight="1">
      <c r="A69" s="85"/>
      <c r="B69" s="71"/>
      <c r="C69" s="36" t="s">
        <v>1447</v>
      </c>
      <c r="D69" s="71"/>
    </row>
    <row r="70" spans="1:4" ht="20.100000000000001" customHeight="1">
      <c r="A70" s="85"/>
      <c r="B70" s="71"/>
      <c r="C70" s="85" t="s">
        <v>1448</v>
      </c>
      <c r="D70" s="71">
        <f>SUM(D71:D73)</f>
        <v>0</v>
      </c>
    </row>
    <row r="71" spans="1:4" ht="20.100000000000001" customHeight="1">
      <c r="A71" s="85"/>
      <c r="B71" s="71"/>
      <c r="C71" s="85" t="s">
        <v>1449</v>
      </c>
      <c r="D71" s="71"/>
    </row>
    <row r="72" spans="1:4" ht="20.100000000000001" customHeight="1">
      <c r="A72" s="85"/>
      <c r="B72" s="71"/>
      <c r="C72" s="85" t="s">
        <v>1450</v>
      </c>
      <c r="D72" s="71"/>
    </row>
    <row r="73" spans="1:4" ht="20.100000000000001" customHeight="1">
      <c r="A73" s="85"/>
      <c r="B73" s="71"/>
      <c r="C73" s="85" t="s">
        <v>1451</v>
      </c>
      <c r="D73" s="71"/>
    </row>
    <row r="74" spans="1:4" ht="20.100000000000001" customHeight="1">
      <c r="A74" s="85"/>
      <c r="B74" s="71"/>
      <c r="C74" s="70" t="s">
        <v>1348</v>
      </c>
      <c r="D74" s="71">
        <f>SUM(D75:D77)</f>
        <v>0</v>
      </c>
    </row>
    <row r="75" spans="1:4" ht="20.100000000000001" customHeight="1">
      <c r="A75" s="85"/>
      <c r="B75" s="71"/>
      <c r="C75" s="74" t="s">
        <v>1431</v>
      </c>
      <c r="D75" s="71"/>
    </row>
    <row r="76" spans="1:4" ht="20.100000000000001" customHeight="1">
      <c r="A76" s="85"/>
      <c r="B76" s="71"/>
      <c r="C76" s="74" t="s">
        <v>1432</v>
      </c>
      <c r="D76" s="71"/>
    </row>
    <row r="77" spans="1:4" ht="20.100000000000001" customHeight="1">
      <c r="A77" s="85"/>
      <c r="B77" s="71"/>
      <c r="C77" s="95" t="s">
        <v>1452</v>
      </c>
      <c r="D77" s="71"/>
    </row>
    <row r="78" spans="1:4" ht="20.100000000000001" customHeight="1">
      <c r="A78" s="85"/>
      <c r="B78" s="71"/>
      <c r="C78" s="70" t="s">
        <v>1349</v>
      </c>
      <c r="D78" s="71">
        <f>SUM(D79:D81)</f>
        <v>0</v>
      </c>
    </row>
    <row r="79" spans="1:4" ht="20.100000000000001" customHeight="1">
      <c r="A79" s="85"/>
      <c r="B79" s="71"/>
      <c r="C79" s="74" t="s">
        <v>1431</v>
      </c>
      <c r="D79" s="71"/>
    </row>
    <row r="80" spans="1:4" ht="20.100000000000001" customHeight="1">
      <c r="A80" s="85"/>
      <c r="B80" s="71"/>
      <c r="C80" s="74" t="s">
        <v>1432</v>
      </c>
      <c r="D80" s="71"/>
    </row>
    <row r="81" spans="1:4" ht="20.100000000000001" customHeight="1">
      <c r="A81" s="85"/>
      <c r="B81" s="71"/>
      <c r="C81" s="74" t="s">
        <v>1453</v>
      </c>
      <c r="D81" s="71"/>
    </row>
    <row r="82" spans="1:4" ht="20.100000000000001" customHeight="1">
      <c r="A82" s="85"/>
      <c r="B82" s="71"/>
      <c r="C82" s="70" t="s">
        <v>1350</v>
      </c>
      <c r="D82" s="71">
        <f>SUM(D83:D87)</f>
        <v>0</v>
      </c>
    </row>
    <row r="83" spans="1:4" ht="20.100000000000001" customHeight="1">
      <c r="A83" s="85"/>
      <c r="B83" s="71"/>
      <c r="C83" s="74" t="s">
        <v>1443</v>
      </c>
      <c r="D83" s="71"/>
    </row>
    <row r="84" spans="1:4" ht="20.100000000000001" customHeight="1">
      <c r="A84" s="85"/>
      <c r="B84" s="71"/>
      <c r="C84" s="74" t="s">
        <v>1444</v>
      </c>
      <c r="D84" s="71"/>
    </row>
    <row r="85" spans="1:4" ht="20.100000000000001" customHeight="1">
      <c r="A85" s="85"/>
      <c r="B85" s="71"/>
      <c r="C85" s="74" t="s">
        <v>1445</v>
      </c>
      <c r="D85" s="71"/>
    </row>
    <row r="86" spans="1:4" ht="20.100000000000001" customHeight="1">
      <c r="A86" s="85"/>
      <c r="B86" s="71"/>
      <c r="C86" s="74" t="s">
        <v>1446</v>
      </c>
      <c r="D86" s="71"/>
    </row>
    <row r="87" spans="1:4" ht="20.100000000000001" customHeight="1">
      <c r="A87" s="85"/>
      <c r="B87" s="71"/>
      <c r="C87" s="74" t="s">
        <v>1454</v>
      </c>
      <c r="D87" s="71"/>
    </row>
    <row r="88" spans="1:4" ht="20.100000000000001" customHeight="1">
      <c r="A88" s="85"/>
      <c r="B88" s="71"/>
      <c r="C88" s="70" t="s">
        <v>1351</v>
      </c>
      <c r="D88" s="71">
        <f>SUM(D89:D90)</f>
        <v>0</v>
      </c>
    </row>
    <row r="89" spans="1:4" ht="20.100000000000001" customHeight="1">
      <c r="A89" s="85"/>
      <c r="B89" s="71"/>
      <c r="C89" s="74" t="s">
        <v>1449</v>
      </c>
      <c r="D89" s="71"/>
    </row>
    <row r="90" spans="1:4" ht="20.100000000000001" customHeight="1">
      <c r="A90" s="85"/>
      <c r="B90" s="71"/>
      <c r="C90" s="74" t="s">
        <v>1455</v>
      </c>
      <c r="D90" s="71"/>
    </row>
    <row r="91" spans="1:4" ht="20.100000000000001" customHeight="1">
      <c r="A91" s="85"/>
      <c r="B91" s="71"/>
      <c r="C91" s="74" t="s">
        <v>1352</v>
      </c>
      <c r="D91" s="71">
        <f>SUM(D92:D99)</f>
        <v>0</v>
      </c>
    </row>
    <row r="92" spans="1:4" ht="20.100000000000001" customHeight="1">
      <c r="A92" s="85"/>
      <c r="B92" s="71"/>
      <c r="C92" s="74" t="s">
        <v>1431</v>
      </c>
      <c r="D92" s="71"/>
    </row>
    <row r="93" spans="1:4" ht="20.100000000000001" customHeight="1">
      <c r="A93" s="85"/>
      <c r="B93" s="71"/>
      <c r="C93" s="74" t="s">
        <v>1432</v>
      </c>
      <c r="D93" s="71"/>
    </row>
    <row r="94" spans="1:4" ht="20.100000000000001" customHeight="1">
      <c r="A94" s="85"/>
      <c r="B94" s="71"/>
      <c r="C94" s="74" t="s">
        <v>1433</v>
      </c>
      <c r="D94" s="71"/>
    </row>
    <row r="95" spans="1:4" ht="20.100000000000001" customHeight="1">
      <c r="A95" s="85"/>
      <c r="B95" s="71"/>
      <c r="C95" s="74" t="s">
        <v>1434</v>
      </c>
      <c r="D95" s="71"/>
    </row>
    <row r="96" spans="1:4" ht="20.100000000000001" customHeight="1">
      <c r="A96" s="85"/>
      <c r="B96" s="71"/>
      <c r="C96" s="74" t="s">
        <v>1437</v>
      </c>
      <c r="D96" s="71"/>
    </row>
    <row r="97" spans="1:4" ht="20.100000000000001" customHeight="1">
      <c r="A97" s="85"/>
      <c r="B97" s="71"/>
      <c r="C97" s="74" t="s">
        <v>1439</v>
      </c>
      <c r="D97" s="71"/>
    </row>
    <row r="98" spans="1:4" ht="20.100000000000001" customHeight="1">
      <c r="A98" s="85"/>
      <c r="B98" s="71"/>
      <c r="C98" s="74" t="s">
        <v>1440</v>
      </c>
      <c r="D98" s="71"/>
    </row>
    <row r="99" spans="1:4" ht="20.100000000000001" customHeight="1">
      <c r="A99" s="85"/>
      <c r="B99" s="71"/>
      <c r="C99" s="74" t="s">
        <v>1456</v>
      </c>
      <c r="D99" s="71"/>
    </row>
    <row r="100" spans="1:4" ht="20.100000000000001" customHeight="1">
      <c r="A100" s="85"/>
      <c r="B100" s="71"/>
      <c r="C100" s="85" t="s">
        <v>1353</v>
      </c>
      <c r="D100" s="71">
        <f>SUM(D101+D106+D111)</f>
        <v>0</v>
      </c>
    </row>
    <row r="101" spans="1:4" ht="20.100000000000001" customHeight="1">
      <c r="A101" s="85"/>
      <c r="B101" s="71"/>
      <c r="C101" s="36" t="s">
        <v>1354</v>
      </c>
      <c r="D101" s="71">
        <f>SUM(D102:D105)</f>
        <v>0</v>
      </c>
    </row>
    <row r="102" spans="1:4" ht="20.100000000000001" customHeight="1">
      <c r="A102" s="85"/>
      <c r="B102" s="71"/>
      <c r="C102" s="36" t="s">
        <v>1414</v>
      </c>
      <c r="D102" s="71"/>
    </row>
    <row r="103" spans="1:4" ht="20.100000000000001" customHeight="1">
      <c r="A103" s="85"/>
      <c r="B103" s="71"/>
      <c r="C103" s="36" t="s">
        <v>1457</v>
      </c>
      <c r="D103" s="71"/>
    </row>
    <row r="104" spans="1:4" ht="20.100000000000001" customHeight="1">
      <c r="A104" s="85"/>
      <c r="B104" s="71"/>
      <c r="C104" s="36" t="s">
        <v>1458</v>
      </c>
      <c r="D104" s="71"/>
    </row>
    <row r="105" spans="1:4" ht="20.100000000000001" customHeight="1">
      <c r="A105" s="85"/>
      <c r="B105" s="71"/>
      <c r="C105" s="36" t="s">
        <v>1459</v>
      </c>
      <c r="D105" s="71"/>
    </row>
    <row r="106" spans="1:4" ht="20.100000000000001" customHeight="1">
      <c r="A106" s="85"/>
      <c r="B106" s="71"/>
      <c r="C106" s="36" t="s">
        <v>1355</v>
      </c>
      <c r="D106" s="71">
        <f>SUM(D107:D110)</f>
        <v>0</v>
      </c>
    </row>
    <row r="107" spans="1:4" ht="20.100000000000001" customHeight="1">
      <c r="A107" s="85"/>
      <c r="B107" s="71"/>
      <c r="C107" s="36" t="s">
        <v>1414</v>
      </c>
      <c r="D107" s="71"/>
    </row>
    <row r="108" spans="1:4" ht="20.100000000000001" customHeight="1">
      <c r="A108" s="85"/>
      <c r="B108" s="71"/>
      <c r="C108" s="36" t="s">
        <v>1457</v>
      </c>
      <c r="D108" s="71"/>
    </row>
    <row r="109" spans="1:4" ht="20.100000000000001" customHeight="1">
      <c r="A109" s="85"/>
      <c r="B109" s="71"/>
      <c r="C109" s="36" t="s">
        <v>1460</v>
      </c>
      <c r="D109" s="71"/>
    </row>
    <row r="110" spans="1:4" ht="20.100000000000001" customHeight="1">
      <c r="A110" s="85"/>
      <c r="B110" s="71"/>
      <c r="C110" s="36" t="s">
        <v>1461</v>
      </c>
      <c r="D110" s="71"/>
    </row>
    <row r="111" spans="1:4" ht="20.100000000000001" customHeight="1">
      <c r="A111" s="85"/>
      <c r="B111" s="71"/>
      <c r="C111" s="36" t="s">
        <v>1356</v>
      </c>
      <c r="D111" s="71">
        <f>SUM(D112:D115)</f>
        <v>0</v>
      </c>
    </row>
    <row r="112" spans="1:4" ht="20.100000000000001" customHeight="1">
      <c r="A112" s="85"/>
      <c r="B112" s="71"/>
      <c r="C112" s="36" t="s">
        <v>723</v>
      </c>
      <c r="D112" s="71"/>
    </row>
    <row r="113" spans="1:4" ht="20.100000000000001" customHeight="1">
      <c r="A113" s="85"/>
      <c r="B113" s="71"/>
      <c r="C113" s="36" t="s">
        <v>1462</v>
      </c>
      <c r="D113" s="71"/>
    </row>
    <row r="114" spans="1:4" ht="20.100000000000001" customHeight="1">
      <c r="A114" s="85"/>
      <c r="B114" s="71"/>
      <c r="C114" s="36" t="s">
        <v>1463</v>
      </c>
      <c r="D114" s="71"/>
    </row>
    <row r="115" spans="1:4" ht="20.100000000000001" customHeight="1">
      <c r="A115" s="85"/>
      <c r="B115" s="71"/>
      <c r="C115" s="36" t="s">
        <v>1464</v>
      </c>
      <c r="D115" s="71"/>
    </row>
    <row r="116" spans="1:4" ht="20.100000000000001" customHeight="1">
      <c r="A116" s="85"/>
      <c r="B116" s="71"/>
      <c r="C116" s="75" t="s">
        <v>1359</v>
      </c>
      <c r="D116" s="71">
        <f>SUM(D117+D122+D127+D132+D141+D148+D157+D160+D163+D164)</f>
        <v>0</v>
      </c>
    </row>
    <row r="117" spans="1:4" ht="20.100000000000001" customHeight="1">
      <c r="A117" s="85"/>
      <c r="B117" s="71"/>
      <c r="C117" s="36" t="s">
        <v>1360</v>
      </c>
      <c r="D117" s="71">
        <f>SUM(D118:D121)</f>
        <v>0</v>
      </c>
    </row>
    <row r="118" spans="1:4" ht="20.100000000000001" customHeight="1">
      <c r="A118" s="85"/>
      <c r="B118" s="71"/>
      <c r="C118" s="36" t="s">
        <v>756</v>
      </c>
      <c r="D118" s="71"/>
    </row>
    <row r="119" spans="1:4" ht="20.100000000000001" customHeight="1">
      <c r="A119" s="85"/>
      <c r="B119" s="71"/>
      <c r="C119" s="36" t="s">
        <v>757</v>
      </c>
      <c r="D119" s="71"/>
    </row>
    <row r="120" spans="1:4" ht="20.100000000000001" customHeight="1">
      <c r="A120" s="85"/>
      <c r="B120" s="71"/>
      <c r="C120" s="36" t="s">
        <v>1465</v>
      </c>
      <c r="D120" s="71"/>
    </row>
    <row r="121" spans="1:4" ht="20.100000000000001" customHeight="1">
      <c r="A121" s="85"/>
      <c r="B121" s="71"/>
      <c r="C121" s="36" t="s">
        <v>1466</v>
      </c>
      <c r="D121" s="71"/>
    </row>
    <row r="122" spans="1:4" ht="20.100000000000001" customHeight="1">
      <c r="A122" s="85"/>
      <c r="B122" s="71"/>
      <c r="C122" s="36" t="s">
        <v>1361</v>
      </c>
      <c r="D122" s="71">
        <f>SUM(D123:D126)</f>
        <v>0</v>
      </c>
    </row>
    <row r="123" spans="1:4" ht="20.100000000000001" customHeight="1">
      <c r="A123" s="85"/>
      <c r="B123" s="71"/>
      <c r="C123" s="36" t="s">
        <v>1465</v>
      </c>
      <c r="D123" s="71"/>
    </row>
    <row r="124" spans="1:4" ht="20.100000000000001" customHeight="1">
      <c r="A124" s="85"/>
      <c r="B124" s="71"/>
      <c r="C124" s="36" t="s">
        <v>1467</v>
      </c>
      <c r="D124" s="71"/>
    </row>
    <row r="125" spans="1:4" ht="20.100000000000001" customHeight="1">
      <c r="A125" s="85"/>
      <c r="B125" s="71"/>
      <c r="C125" s="36" t="s">
        <v>1468</v>
      </c>
      <c r="D125" s="71"/>
    </row>
    <row r="126" spans="1:4" ht="20.100000000000001" customHeight="1">
      <c r="A126" s="85"/>
      <c r="B126" s="71"/>
      <c r="C126" s="36" t="s">
        <v>1469</v>
      </c>
      <c r="D126" s="71"/>
    </row>
    <row r="127" spans="1:4" ht="20.100000000000001" customHeight="1">
      <c r="A127" s="85"/>
      <c r="B127" s="71"/>
      <c r="C127" s="36" t="s">
        <v>1362</v>
      </c>
      <c r="D127" s="71">
        <f>SUM(D128:D131)</f>
        <v>0</v>
      </c>
    </row>
    <row r="128" spans="1:4" ht="20.100000000000001" customHeight="1">
      <c r="A128" s="85"/>
      <c r="B128" s="71"/>
      <c r="C128" s="36" t="s">
        <v>763</v>
      </c>
      <c r="D128" s="71"/>
    </row>
    <row r="129" spans="1:4" ht="20.100000000000001" customHeight="1">
      <c r="A129" s="85"/>
      <c r="B129" s="71"/>
      <c r="C129" s="36" t="s">
        <v>1470</v>
      </c>
      <c r="D129" s="71"/>
    </row>
    <row r="130" spans="1:4" ht="20.100000000000001" customHeight="1">
      <c r="A130" s="85"/>
      <c r="B130" s="71"/>
      <c r="C130" s="36" t="s">
        <v>1471</v>
      </c>
      <c r="D130" s="71"/>
    </row>
    <row r="131" spans="1:4" ht="20.100000000000001" customHeight="1">
      <c r="A131" s="85"/>
      <c r="B131" s="71"/>
      <c r="C131" s="36" t="s">
        <v>1472</v>
      </c>
      <c r="D131" s="71"/>
    </row>
    <row r="132" spans="1:4" ht="20.100000000000001" customHeight="1">
      <c r="A132" s="85"/>
      <c r="B132" s="71"/>
      <c r="C132" s="36" t="s">
        <v>1363</v>
      </c>
      <c r="D132" s="71">
        <f>SUM(D133:D140)</f>
        <v>0</v>
      </c>
    </row>
    <row r="133" spans="1:4" ht="20.100000000000001" customHeight="1">
      <c r="A133" s="85"/>
      <c r="B133" s="71"/>
      <c r="C133" s="36" t="s">
        <v>1473</v>
      </c>
      <c r="D133" s="71"/>
    </row>
    <row r="134" spans="1:4" ht="20.100000000000001" customHeight="1">
      <c r="A134" s="85"/>
      <c r="B134" s="71"/>
      <c r="C134" s="36" t="s">
        <v>1474</v>
      </c>
      <c r="D134" s="71"/>
    </row>
    <row r="135" spans="1:4" ht="20.100000000000001" customHeight="1">
      <c r="A135" s="85"/>
      <c r="B135" s="71"/>
      <c r="C135" s="36" t="s">
        <v>1475</v>
      </c>
      <c r="D135" s="71"/>
    </row>
    <row r="136" spans="1:4" ht="20.100000000000001" customHeight="1">
      <c r="A136" s="85"/>
      <c r="B136" s="71"/>
      <c r="C136" s="36" t="s">
        <v>1476</v>
      </c>
      <c r="D136" s="71"/>
    </row>
    <row r="137" spans="1:4" ht="20.100000000000001" customHeight="1">
      <c r="A137" s="85"/>
      <c r="B137" s="71"/>
      <c r="C137" s="36" t="s">
        <v>1477</v>
      </c>
      <c r="D137" s="71"/>
    </row>
    <row r="138" spans="1:4" ht="20.100000000000001" customHeight="1">
      <c r="A138" s="85"/>
      <c r="B138" s="71"/>
      <c r="C138" s="36" t="s">
        <v>1478</v>
      </c>
      <c r="D138" s="71"/>
    </row>
    <row r="139" spans="1:4" ht="20.100000000000001" customHeight="1">
      <c r="A139" s="85"/>
      <c r="B139" s="71"/>
      <c r="C139" s="36" t="s">
        <v>1479</v>
      </c>
      <c r="D139" s="71"/>
    </row>
    <row r="140" spans="1:4" ht="20.100000000000001" customHeight="1">
      <c r="A140" s="85"/>
      <c r="B140" s="71"/>
      <c r="C140" s="36" t="s">
        <v>1480</v>
      </c>
      <c r="D140" s="71"/>
    </row>
    <row r="141" spans="1:4" ht="20.100000000000001" customHeight="1">
      <c r="A141" s="85"/>
      <c r="B141" s="71"/>
      <c r="C141" s="36" t="s">
        <v>1364</v>
      </c>
      <c r="D141" s="71">
        <f>SUM(D142:D147)</f>
        <v>0</v>
      </c>
    </row>
    <row r="142" spans="1:4" ht="20.100000000000001" customHeight="1">
      <c r="A142" s="85"/>
      <c r="B142" s="71"/>
      <c r="C142" s="36" t="s">
        <v>1481</v>
      </c>
      <c r="D142" s="71"/>
    </row>
    <row r="143" spans="1:4" ht="20.100000000000001" customHeight="1">
      <c r="A143" s="85"/>
      <c r="B143" s="71"/>
      <c r="C143" s="36" t="s">
        <v>1482</v>
      </c>
      <c r="D143" s="71"/>
    </row>
    <row r="144" spans="1:4" ht="20.100000000000001" customHeight="1">
      <c r="A144" s="85"/>
      <c r="B144" s="71"/>
      <c r="C144" s="36" t="s">
        <v>1483</v>
      </c>
      <c r="D144" s="71"/>
    </row>
    <row r="145" spans="1:4" ht="20.100000000000001" customHeight="1">
      <c r="A145" s="85"/>
      <c r="B145" s="71"/>
      <c r="C145" s="36" t="s">
        <v>1484</v>
      </c>
      <c r="D145" s="71"/>
    </row>
    <row r="146" spans="1:4" ht="20.100000000000001" customHeight="1">
      <c r="A146" s="85"/>
      <c r="B146" s="71"/>
      <c r="C146" s="36" t="s">
        <v>1485</v>
      </c>
      <c r="D146" s="71"/>
    </row>
    <row r="147" spans="1:4" ht="20.100000000000001" customHeight="1">
      <c r="A147" s="85"/>
      <c r="B147" s="71"/>
      <c r="C147" s="36" t="s">
        <v>1486</v>
      </c>
      <c r="D147" s="71"/>
    </row>
    <row r="148" spans="1:4" ht="20.100000000000001" customHeight="1">
      <c r="A148" s="85"/>
      <c r="B148" s="71"/>
      <c r="C148" s="36" t="s">
        <v>1365</v>
      </c>
      <c r="D148" s="71">
        <f>SUM(D149:D156)</f>
        <v>0</v>
      </c>
    </row>
    <row r="149" spans="1:4" ht="20.100000000000001" customHeight="1">
      <c r="A149" s="85"/>
      <c r="B149" s="71"/>
      <c r="C149" s="36" t="s">
        <v>1487</v>
      </c>
      <c r="D149" s="71"/>
    </row>
    <row r="150" spans="1:4" ht="20.100000000000001" customHeight="1">
      <c r="A150" s="85"/>
      <c r="B150" s="71"/>
      <c r="C150" s="36" t="s">
        <v>784</v>
      </c>
      <c r="D150" s="71"/>
    </row>
    <row r="151" spans="1:4" ht="20.100000000000001" customHeight="1">
      <c r="A151" s="85"/>
      <c r="B151" s="71"/>
      <c r="C151" s="36" t="s">
        <v>1488</v>
      </c>
      <c r="D151" s="71"/>
    </row>
    <row r="152" spans="1:4" ht="20.100000000000001" customHeight="1">
      <c r="A152" s="85"/>
      <c r="B152" s="71"/>
      <c r="C152" s="36" t="s">
        <v>1489</v>
      </c>
      <c r="D152" s="71"/>
    </row>
    <row r="153" spans="1:4" ht="20.100000000000001" customHeight="1">
      <c r="A153" s="85"/>
      <c r="B153" s="71"/>
      <c r="C153" s="36" t="s">
        <v>1490</v>
      </c>
      <c r="D153" s="71"/>
    </row>
    <row r="154" spans="1:4" ht="20.100000000000001" customHeight="1">
      <c r="A154" s="85"/>
      <c r="B154" s="71"/>
      <c r="C154" s="36" t="s">
        <v>1491</v>
      </c>
      <c r="D154" s="71"/>
    </row>
    <row r="155" spans="1:4" ht="20.100000000000001" customHeight="1">
      <c r="A155" s="85"/>
      <c r="B155" s="71"/>
      <c r="C155" s="36" t="s">
        <v>1492</v>
      </c>
      <c r="D155" s="71"/>
    </row>
    <row r="156" spans="1:4" ht="20.100000000000001" customHeight="1">
      <c r="A156" s="85"/>
      <c r="B156" s="71"/>
      <c r="C156" s="36" t="s">
        <v>1493</v>
      </c>
      <c r="D156" s="71"/>
    </row>
    <row r="157" spans="1:4" ht="20.100000000000001" customHeight="1">
      <c r="A157" s="85"/>
      <c r="B157" s="71"/>
      <c r="C157" s="36" t="s">
        <v>1366</v>
      </c>
      <c r="D157" s="71">
        <f>SUM(D158:D159)</f>
        <v>0</v>
      </c>
    </row>
    <row r="158" spans="1:4" ht="20.100000000000001" customHeight="1">
      <c r="A158" s="85"/>
      <c r="B158" s="71"/>
      <c r="C158" s="74" t="s">
        <v>756</v>
      </c>
      <c r="D158" s="71"/>
    </row>
    <row r="159" spans="1:4" ht="20.100000000000001" customHeight="1">
      <c r="A159" s="85"/>
      <c r="B159" s="71"/>
      <c r="C159" s="74" t="s">
        <v>1494</v>
      </c>
      <c r="D159" s="71"/>
    </row>
    <row r="160" spans="1:4" ht="20.100000000000001" customHeight="1">
      <c r="A160" s="85"/>
      <c r="B160" s="71"/>
      <c r="C160" s="36" t="s">
        <v>1367</v>
      </c>
      <c r="D160" s="71">
        <f>SUM(D161:D162)</f>
        <v>0</v>
      </c>
    </row>
    <row r="161" spans="1:4" ht="20.100000000000001" customHeight="1">
      <c r="A161" s="85"/>
      <c r="B161" s="71"/>
      <c r="C161" s="74" t="s">
        <v>756</v>
      </c>
      <c r="D161" s="71"/>
    </row>
    <row r="162" spans="1:4" ht="20.100000000000001" customHeight="1">
      <c r="A162" s="85"/>
      <c r="B162" s="71"/>
      <c r="C162" s="74" t="s">
        <v>1495</v>
      </c>
      <c r="D162" s="71"/>
    </row>
    <row r="163" spans="1:4" ht="20.100000000000001" customHeight="1">
      <c r="A163" s="85"/>
      <c r="B163" s="71"/>
      <c r="C163" s="36" t="s">
        <v>1368</v>
      </c>
      <c r="D163" s="71"/>
    </row>
    <row r="164" spans="1:4" ht="20.100000000000001" customHeight="1">
      <c r="A164" s="85"/>
      <c r="B164" s="71"/>
      <c r="C164" s="36" t="s">
        <v>1369</v>
      </c>
      <c r="D164" s="71">
        <f>SUM(D165:D167)</f>
        <v>0</v>
      </c>
    </row>
    <row r="165" spans="1:4" ht="20.100000000000001" customHeight="1">
      <c r="A165" s="85"/>
      <c r="B165" s="71"/>
      <c r="C165" s="74" t="s">
        <v>763</v>
      </c>
      <c r="D165" s="71"/>
    </row>
    <row r="166" spans="1:4" ht="20.100000000000001" customHeight="1">
      <c r="A166" s="85"/>
      <c r="B166" s="71"/>
      <c r="C166" s="74" t="s">
        <v>1471</v>
      </c>
      <c r="D166" s="71"/>
    </row>
    <row r="167" spans="1:4" ht="20.100000000000001" customHeight="1">
      <c r="A167" s="85"/>
      <c r="B167" s="71"/>
      <c r="C167" s="74" t="s">
        <v>1496</v>
      </c>
      <c r="D167" s="71"/>
    </row>
    <row r="168" spans="1:4" ht="20.100000000000001" customHeight="1">
      <c r="A168" s="85"/>
      <c r="B168" s="71"/>
      <c r="C168" s="75" t="s">
        <v>1370</v>
      </c>
      <c r="D168" s="71">
        <f>SUM(D169)</f>
        <v>0</v>
      </c>
    </row>
    <row r="169" spans="1:4" ht="20.100000000000001" customHeight="1">
      <c r="A169" s="85"/>
      <c r="B169" s="71"/>
      <c r="C169" s="36" t="s">
        <v>1371</v>
      </c>
      <c r="D169" s="71">
        <f>SUM(D170:D171)</f>
        <v>0</v>
      </c>
    </row>
    <row r="170" spans="1:4" ht="20.100000000000001" customHeight="1">
      <c r="A170" s="85"/>
      <c r="B170" s="71"/>
      <c r="C170" s="36" t="s">
        <v>1497</v>
      </c>
      <c r="D170" s="71"/>
    </row>
    <row r="171" spans="1:4" ht="20.100000000000001" customHeight="1">
      <c r="A171" s="85"/>
      <c r="B171" s="71"/>
      <c r="C171" s="36" t="s">
        <v>1498</v>
      </c>
      <c r="D171" s="71"/>
    </row>
    <row r="172" spans="1:4" ht="20.100000000000001" customHeight="1">
      <c r="A172" s="85"/>
      <c r="B172" s="71"/>
      <c r="C172" s="75" t="s">
        <v>1372</v>
      </c>
      <c r="D172" s="71">
        <f>SUM(D173+D177+D186)</f>
        <v>1685</v>
      </c>
    </row>
    <row r="173" spans="1:4" ht="20.100000000000001" customHeight="1">
      <c r="A173" s="85"/>
      <c r="B173" s="71"/>
      <c r="C173" s="36" t="s">
        <v>1373</v>
      </c>
      <c r="D173" s="71">
        <f>SUM(D174:D176)</f>
        <v>0</v>
      </c>
    </row>
    <row r="174" spans="1:4" ht="20.100000000000001" customHeight="1">
      <c r="A174" s="85"/>
      <c r="B174" s="71"/>
      <c r="C174" s="36" t="s">
        <v>1499</v>
      </c>
      <c r="D174" s="71"/>
    </row>
    <row r="175" spans="1:4" ht="20.100000000000001" customHeight="1">
      <c r="A175" s="85"/>
      <c r="B175" s="71"/>
      <c r="C175" s="36" t="s">
        <v>1500</v>
      </c>
      <c r="D175" s="71"/>
    </row>
    <row r="176" spans="1:4" ht="20.100000000000001" customHeight="1">
      <c r="A176" s="85"/>
      <c r="B176" s="71"/>
      <c r="C176" s="36" t="s">
        <v>1501</v>
      </c>
      <c r="D176" s="71"/>
    </row>
    <row r="177" spans="1:4" ht="20.100000000000001" customHeight="1">
      <c r="A177" s="85"/>
      <c r="B177" s="71"/>
      <c r="C177" s="36" t="s">
        <v>1374</v>
      </c>
      <c r="D177" s="71">
        <f>SUM(D178:D185)</f>
        <v>0</v>
      </c>
    </row>
    <row r="178" spans="1:4" ht="20.100000000000001" customHeight="1">
      <c r="A178" s="85"/>
      <c r="B178" s="71"/>
      <c r="C178" s="36" t="s">
        <v>1502</v>
      </c>
      <c r="D178" s="71"/>
    </row>
    <row r="179" spans="1:4" ht="20.100000000000001" customHeight="1">
      <c r="A179" s="85"/>
      <c r="B179" s="71"/>
      <c r="C179" s="36" t="s">
        <v>1503</v>
      </c>
      <c r="D179" s="71"/>
    </row>
    <row r="180" spans="1:4" ht="20.100000000000001" customHeight="1">
      <c r="A180" s="85"/>
      <c r="B180" s="71"/>
      <c r="C180" s="36" t="s">
        <v>1504</v>
      </c>
      <c r="D180" s="71"/>
    </row>
    <row r="181" spans="1:4" ht="20.100000000000001" customHeight="1">
      <c r="A181" s="85"/>
      <c r="B181" s="71"/>
      <c r="C181" s="36" t="s">
        <v>1505</v>
      </c>
      <c r="D181" s="71"/>
    </row>
    <row r="182" spans="1:4" ht="20.100000000000001" customHeight="1">
      <c r="A182" s="85"/>
      <c r="B182" s="71"/>
      <c r="C182" s="36" t="s">
        <v>1506</v>
      </c>
      <c r="D182" s="71"/>
    </row>
    <row r="183" spans="1:4" ht="20.100000000000001" customHeight="1">
      <c r="A183" s="85"/>
      <c r="B183" s="71"/>
      <c r="C183" s="36" t="s">
        <v>1507</v>
      </c>
      <c r="D183" s="71"/>
    </row>
    <row r="184" spans="1:4" ht="20.100000000000001" customHeight="1">
      <c r="A184" s="85"/>
      <c r="B184" s="71"/>
      <c r="C184" s="36" t="s">
        <v>1508</v>
      </c>
      <c r="D184" s="71"/>
    </row>
    <row r="185" spans="1:4" ht="20.100000000000001" customHeight="1">
      <c r="A185" s="85"/>
      <c r="B185" s="93"/>
      <c r="C185" s="36" t="s">
        <v>1509</v>
      </c>
      <c r="D185" s="71"/>
    </row>
    <row r="186" spans="1:4" ht="20.100000000000001" customHeight="1">
      <c r="A186" s="85"/>
      <c r="B186" s="93"/>
      <c r="C186" s="36" t="s">
        <v>1375</v>
      </c>
      <c r="D186" s="71">
        <f>SUM(D187:D196)</f>
        <v>1685</v>
      </c>
    </row>
    <row r="187" spans="1:4" ht="20.100000000000001" customHeight="1">
      <c r="A187" s="85"/>
      <c r="B187" s="93"/>
      <c r="C187" s="36" t="s">
        <v>1510</v>
      </c>
      <c r="D187" s="71">
        <v>1382</v>
      </c>
    </row>
    <row r="188" spans="1:4" ht="20.100000000000001" customHeight="1">
      <c r="A188" s="85"/>
      <c r="B188" s="93"/>
      <c r="C188" s="36" t="s">
        <v>1511</v>
      </c>
      <c r="D188" s="71">
        <v>50</v>
      </c>
    </row>
    <row r="189" spans="1:4" ht="20.100000000000001" customHeight="1">
      <c r="A189" s="85"/>
      <c r="B189" s="93"/>
      <c r="C189" s="36" t="s">
        <v>1512</v>
      </c>
      <c r="D189" s="71"/>
    </row>
    <row r="190" spans="1:4" ht="20.100000000000001" customHeight="1">
      <c r="A190" s="85"/>
      <c r="B190" s="93"/>
      <c r="C190" s="36" t="s">
        <v>1513</v>
      </c>
      <c r="D190" s="71"/>
    </row>
    <row r="191" spans="1:4" ht="20.100000000000001" customHeight="1">
      <c r="A191" s="85"/>
      <c r="B191" s="93"/>
      <c r="C191" s="36" t="s">
        <v>1514</v>
      </c>
      <c r="D191" s="71">
        <v>58</v>
      </c>
    </row>
    <row r="192" spans="1:4" ht="20.100000000000001" customHeight="1">
      <c r="A192" s="85"/>
      <c r="B192" s="93"/>
      <c r="C192" s="36" t="s">
        <v>1515</v>
      </c>
      <c r="D192" s="71"/>
    </row>
    <row r="193" spans="1:4" ht="20.100000000000001" customHeight="1">
      <c r="A193" s="85"/>
      <c r="B193" s="93"/>
      <c r="C193" s="36" t="s">
        <v>1516</v>
      </c>
      <c r="D193" s="71"/>
    </row>
    <row r="194" spans="1:4" ht="20.100000000000001" customHeight="1">
      <c r="A194" s="85"/>
      <c r="B194" s="93"/>
      <c r="C194" s="36" t="s">
        <v>1517</v>
      </c>
      <c r="D194" s="71"/>
    </row>
    <row r="195" spans="1:4" ht="20.100000000000001" customHeight="1">
      <c r="A195" s="85"/>
      <c r="B195" s="93"/>
      <c r="C195" s="36" t="s">
        <v>1518</v>
      </c>
      <c r="D195" s="71">
        <v>195</v>
      </c>
    </row>
    <row r="196" spans="1:4" ht="20.100000000000001" customHeight="1">
      <c r="A196" s="85"/>
      <c r="B196" s="93"/>
      <c r="C196" s="36" t="s">
        <v>1519</v>
      </c>
      <c r="D196" s="71">
        <v>0</v>
      </c>
    </row>
    <row r="197" spans="1:4" ht="20.100000000000001" customHeight="1">
      <c r="A197" s="85"/>
      <c r="B197" s="93"/>
      <c r="C197" s="75" t="s">
        <v>1376</v>
      </c>
      <c r="D197" s="71">
        <f>SUM(D198:D213)</f>
        <v>0</v>
      </c>
    </row>
    <row r="198" spans="1:4" ht="20.100000000000001" customHeight="1">
      <c r="A198" s="85"/>
      <c r="B198" s="93"/>
      <c r="C198" s="75" t="s">
        <v>1520</v>
      </c>
      <c r="D198" s="71"/>
    </row>
    <row r="199" spans="1:4" ht="20.100000000000001" customHeight="1">
      <c r="A199" s="85"/>
      <c r="B199" s="93"/>
      <c r="C199" s="75" t="s">
        <v>1521</v>
      </c>
      <c r="D199" s="71"/>
    </row>
    <row r="200" spans="1:4" ht="20.100000000000001" customHeight="1">
      <c r="A200" s="85"/>
      <c r="B200" s="93"/>
      <c r="C200" s="75" t="s">
        <v>1522</v>
      </c>
      <c r="D200" s="71"/>
    </row>
    <row r="201" spans="1:4" ht="20.100000000000001" customHeight="1">
      <c r="A201" s="85"/>
      <c r="B201" s="93"/>
      <c r="C201" s="75" t="s">
        <v>1523</v>
      </c>
      <c r="D201" s="71"/>
    </row>
    <row r="202" spans="1:4" ht="20.100000000000001" customHeight="1">
      <c r="A202" s="85"/>
      <c r="B202" s="93"/>
      <c r="C202" s="75" t="s">
        <v>1524</v>
      </c>
      <c r="D202" s="71"/>
    </row>
    <row r="203" spans="1:4" ht="20.100000000000001" customHeight="1">
      <c r="A203" s="85"/>
      <c r="B203" s="93"/>
      <c r="C203" s="75" t="s">
        <v>1525</v>
      </c>
      <c r="D203" s="71"/>
    </row>
    <row r="204" spans="1:4" ht="20.100000000000001" customHeight="1">
      <c r="A204" s="85"/>
      <c r="B204" s="93"/>
      <c r="C204" s="75" t="s">
        <v>1526</v>
      </c>
      <c r="D204" s="71"/>
    </row>
    <row r="205" spans="1:4" ht="20.100000000000001" customHeight="1">
      <c r="A205" s="85"/>
      <c r="B205" s="93"/>
      <c r="C205" s="75" t="s">
        <v>1527</v>
      </c>
      <c r="D205" s="71"/>
    </row>
    <row r="206" spans="1:4" ht="20.100000000000001" customHeight="1">
      <c r="A206" s="85"/>
      <c r="B206" s="93"/>
      <c r="C206" s="75" t="s">
        <v>1528</v>
      </c>
      <c r="D206" s="71"/>
    </row>
    <row r="207" spans="1:4" ht="20.100000000000001" customHeight="1">
      <c r="A207" s="85"/>
      <c r="B207" s="93"/>
      <c r="C207" s="75" t="s">
        <v>1529</v>
      </c>
      <c r="D207" s="71"/>
    </row>
    <row r="208" spans="1:4" ht="20.100000000000001" customHeight="1">
      <c r="A208" s="85"/>
      <c r="B208" s="93"/>
      <c r="C208" s="75" t="s">
        <v>1530</v>
      </c>
      <c r="D208" s="71"/>
    </row>
    <row r="209" spans="1:4" ht="20.100000000000001" customHeight="1">
      <c r="A209" s="85"/>
      <c r="B209" s="93"/>
      <c r="C209" s="75" t="s">
        <v>1531</v>
      </c>
      <c r="D209" s="71"/>
    </row>
    <row r="210" spans="1:4" ht="20.100000000000001" customHeight="1">
      <c r="A210" s="85"/>
      <c r="B210" s="93"/>
      <c r="C210" s="75" t="s">
        <v>1532</v>
      </c>
      <c r="D210" s="71"/>
    </row>
    <row r="211" spans="1:4" ht="20.100000000000001" customHeight="1">
      <c r="A211" s="85"/>
      <c r="B211" s="93"/>
      <c r="C211" s="75" t="s">
        <v>1533</v>
      </c>
      <c r="D211" s="93"/>
    </row>
    <row r="212" spans="1:4" ht="20.100000000000001" customHeight="1">
      <c r="A212" s="85"/>
      <c r="B212" s="93"/>
      <c r="C212" s="75" t="s">
        <v>1534</v>
      </c>
      <c r="D212" s="93"/>
    </row>
    <row r="213" spans="1:4" ht="20.100000000000001" customHeight="1">
      <c r="A213" s="85"/>
      <c r="B213" s="93"/>
      <c r="C213" s="75" t="s">
        <v>1535</v>
      </c>
      <c r="D213" s="93"/>
    </row>
    <row r="214" spans="1:4" ht="20.100000000000001" customHeight="1">
      <c r="A214" s="85"/>
      <c r="B214" s="93"/>
      <c r="C214" s="75" t="s">
        <v>1377</v>
      </c>
      <c r="D214" s="93">
        <f>SUM(D215:D230)</f>
        <v>0</v>
      </c>
    </row>
    <row r="215" spans="1:4" ht="20.100000000000001" customHeight="1">
      <c r="A215" s="85"/>
      <c r="B215" s="93"/>
      <c r="C215" s="75" t="s">
        <v>1536</v>
      </c>
      <c r="D215" s="93"/>
    </row>
    <row r="216" spans="1:4" ht="20.100000000000001" customHeight="1">
      <c r="A216" s="85"/>
      <c r="B216" s="93"/>
      <c r="C216" s="75" t="s">
        <v>1537</v>
      </c>
      <c r="D216" s="93"/>
    </row>
    <row r="217" spans="1:4" ht="20.100000000000001" customHeight="1">
      <c r="A217" s="85"/>
      <c r="B217" s="93"/>
      <c r="C217" s="75" t="s">
        <v>1538</v>
      </c>
      <c r="D217" s="93"/>
    </row>
    <row r="218" spans="1:4" ht="20.100000000000001" customHeight="1">
      <c r="A218" s="85"/>
      <c r="B218" s="93"/>
      <c r="C218" s="75" t="s">
        <v>1539</v>
      </c>
      <c r="D218" s="93"/>
    </row>
    <row r="219" spans="1:4" ht="20.100000000000001" customHeight="1">
      <c r="A219" s="85"/>
      <c r="B219" s="93"/>
      <c r="C219" s="75" t="s">
        <v>1540</v>
      </c>
      <c r="D219" s="93"/>
    </row>
    <row r="220" spans="1:4" ht="20.100000000000001" customHeight="1">
      <c r="A220" s="85"/>
      <c r="B220" s="93"/>
      <c r="C220" s="75" t="s">
        <v>1541</v>
      </c>
      <c r="D220" s="93"/>
    </row>
    <row r="221" spans="1:4" ht="20.100000000000001" customHeight="1">
      <c r="A221" s="85"/>
      <c r="B221" s="93"/>
      <c r="C221" s="75" t="s">
        <v>1542</v>
      </c>
      <c r="D221" s="93"/>
    </row>
    <row r="222" spans="1:4" ht="20.100000000000001" customHeight="1">
      <c r="A222" s="85"/>
      <c r="B222" s="93"/>
      <c r="C222" s="75" t="s">
        <v>1543</v>
      </c>
      <c r="D222" s="93"/>
    </row>
    <row r="223" spans="1:4" ht="20.100000000000001" customHeight="1">
      <c r="A223" s="85"/>
      <c r="B223" s="93"/>
      <c r="C223" s="75" t="s">
        <v>1544</v>
      </c>
      <c r="D223" s="93"/>
    </row>
    <row r="224" spans="1:4" ht="20.100000000000001" customHeight="1">
      <c r="A224" s="85"/>
      <c r="B224" s="93"/>
      <c r="C224" s="75" t="s">
        <v>1545</v>
      </c>
      <c r="D224" s="93"/>
    </row>
    <row r="225" spans="1:4" ht="20.100000000000001" customHeight="1">
      <c r="A225" s="85"/>
      <c r="B225" s="93"/>
      <c r="C225" s="75" t="s">
        <v>1546</v>
      </c>
      <c r="D225" s="93"/>
    </row>
    <row r="226" spans="1:4" ht="20.100000000000001" customHeight="1">
      <c r="A226" s="85"/>
      <c r="B226" s="93"/>
      <c r="C226" s="75" t="s">
        <v>1547</v>
      </c>
      <c r="D226" s="93"/>
    </row>
    <row r="227" spans="1:4" ht="20.100000000000001" customHeight="1">
      <c r="A227" s="85"/>
      <c r="B227" s="93"/>
      <c r="C227" s="75" t="s">
        <v>1548</v>
      </c>
      <c r="D227" s="93"/>
    </row>
    <row r="228" spans="1:4" ht="20.100000000000001" customHeight="1">
      <c r="A228" s="85"/>
      <c r="B228" s="93"/>
      <c r="C228" s="75" t="s">
        <v>1549</v>
      </c>
      <c r="D228" s="93"/>
    </row>
    <row r="229" spans="1:4" ht="20.100000000000001" customHeight="1">
      <c r="A229" s="85"/>
      <c r="B229" s="93"/>
      <c r="C229" s="75" t="s">
        <v>1550</v>
      </c>
      <c r="D229" s="93"/>
    </row>
    <row r="230" spans="1:4" ht="20.100000000000001" customHeight="1">
      <c r="A230" s="85"/>
      <c r="B230" s="93"/>
      <c r="C230" s="75" t="s">
        <v>1551</v>
      </c>
      <c r="D230" s="93"/>
    </row>
    <row r="231" spans="1:4" ht="20.100000000000001" customHeight="1">
      <c r="A231" s="85"/>
      <c r="B231" s="93"/>
      <c r="C231" s="75"/>
      <c r="D231" s="93"/>
    </row>
    <row r="232" spans="1:4" ht="20.100000000000001" customHeight="1">
      <c r="A232" s="85"/>
      <c r="B232" s="93"/>
      <c r="C232" s="75"/>
      <c r="D232" s="93"/>
    </row>
    <row r="233" spans="1:4" ht="20.100000000000001" customHeight="1">
      <c r="A233" s="85"/>
      <c r="B233" s="93"/>
      <c r="C233" s="75"/>
      <c r="D233" s="93"/>
    </row>
    <row r="234" spans="1:4" ht="20.100000000000001" customHeight="1">
      <c r="A234" s="85"/>
      <c r="B234" s="93"/>
      <c r="C234" s="36"/>
      <c r="D234" s="93"/>
    </row>
    <row r="235" spans="1:4" ht="20.100000000000001" customHeight="1">
      <c r="A235" s="85"/>
      <c r="B235" s="93"/>
      <c r="C235" s="36"/>
      <c r="D235" s="93"/>
    </row>
    <row r="236" spans="1:4" ht="20.100000000000001" customHeight="1">
      <c r="A236" s="77" t="s">
        <v>57</v>
      </c>
      <c r="B236" s="93">
        <f>B22+B19+B12+B33</f>
        <v>0</v>
      </c>
      <c r="C236" s="77" t="s">
        <v>1039</v>
      </c>
      <c r="D236" s="93">
        <f>SUM(D6+D22+D34+D45+D100+D116+D168+D172+D197+D214)</f>
        <v>1768</v>
      </c>
    </row>
    <row r="237" spans="1:4" ht="20.100000000000001" customHeight="1">
      <c r="A237" s="94" t="s">
        <v>1052</v>
      </c>
      <c r="B237" s="93"/>
      <c r="C237" s="94" t="s">
        <v>1053</v>
      </c>
      <c r="D237" s="93"/>
    </row>
    <row r="238" spans="1:4" ht="20.100000000000001" customHeight="1">
      <c r="A238" s="71" t="s">
        <v>1378</v>
      </c>
      <c r="B238" s="93">
        <f>SUM(B239:B240)</f>
        <v>1768</v>
      </c>
      <c r="C238" s="71" t="s">
        <v>1379</v>
      </c>
      <c r="D238" s="93">
        <f>SUM(D239:D240)</f>
        <v>0</v>
      </c>
    </row>
    <row r="239" spans="1:4" ht="20.100000000000001" customHeight="1">
      <c r="A239" s="71" t="s">
        <v>1380</v>
      </c>
      <c r="B239" s="93">
        <v>1768</v>
      </c>
      <c r="C239" s="71" t="s">
        <v>1381</v>
      </c>
      <c r="D239" s="93"/>
    </row>
    <row r="240" spans="1:4" ht="20.100000000000001" customHeight="1">
      <c r="A240" s="71" t="s">
        <v>1382</v>
      </c>
      <c r="B240" s="93"/>
      <c r="C240" s="71" t="s">
        <v>1383</v>
      </c>
      <c r="D240" s="93"/>
    </row>
    <row r="241" spans="1:4" ht="20.100000000000001" customHeight="1">
      <c r="A241" s="71" t="s">
        <v>1123</v>
      </c>
      <c r="B241" s="93"/>
      <c r="C241" s="71" t="s">
        <v>1384</v>
      </c>
      <c r="D241" s="93"/>
    </row>
    <row r="242" spans="1:4" ht="20.100000000000001" customHeight="1">
      <c r="A242" s="71" t="s">
        <v>1124</v>
      </c>
      <c r="B242" s="93"/>
      <c r="C242" s="71" t="s">
        <v>1385</v>
      </c>
      <c r="D242" s="93"/>
    </row>
    <row r="243" spans="1:4" ht="20.100000000000001" customHeight="1">
      <c r="A243" s="71" t="s">
        <v>1386</v>
      </c>
      <c r="B243" s="93"/>
      <c r="C243" s="96" t="s">
        <v>1387</v>
      </c>
      <c r="D243" s="93"/>
    </row>
    <row r="244" spans="1:4" ht="20.100000000000001" customHeight="1">
      <c r="A244" s="96" t="s">
        <v>1388</v>
      </c>
      <c r="B244" s="93"/>
      <c r="C244" s="96" t="s">
        <v>1389</v>
      </c>
      <c r="D244" s="93"/>
    </row>
    <row r="245" spans="1:4" ht="20.100000000000001" customHeight="1">
      <c r="A245" s="96" t="s">
        <v>1390</v>
      </c>
      <c r="B245" s="93"/>
      <c r="C245" s="96"/>
      <c r="D245" s="93"/>
    </row>
    <row r="246" spans="1:4" ht="20.100000000000001" customHeight="1">
      <c r="A246" s="96"/>
      <c r="B246" s="93"/>
      <c r="C246" s="96"/>
      <c r="D246" s="93"/>
    </row>
    <row r="247" spans="1:4" ht="15.75" customHeight="1">
      <c r="A247" s="96"/>
      <c r="B247" s="93"/>
      <c r="C247" s="96"/>
      <c r="D247" s="93"/>
    </row>
    <row r="248" spans="1:4" ht="20.100000000000001" customHeight="1">
      <c r="A248" s="96"/>
      <c r="B248" s="93"/>
      <c r="C248" s="96"/>
      <c r="D248" s="93"/>
    </row>
    <row r="249" spans="1:4" ht="20.100000000000001" customHeight="1">
      <c r="A249" s="77" t="s">
        <v>1139</v>
      </c>
      <c r="B249" s="93">
        <v>1768</v>
      </c>
      <c r="C249" s="77" t="s">
        <v>1140</v>
      </c>
      <c r="D249" s="93">
        <f>SUM(D236:D237)</f>
        <v>1768</v>
      </c>
    </row>
    <row r="250" spans="1:4" ht="20.100000000000001" customHeight="1"/>
    <row r="251" spans="1:4" ht="20.100000000000001" customHeight="1"/>
    <row r="252" spans="1:4" ht="20.100000000000001" customHeight="1"/>
    <row r="253" spans="1:4" ht="20.100000000000001" customHeight="1"/>
    <row r="254" spans="1:4" ht="20.100000000000001" customHeight="1"/>
    <row r="255" spans="1:4" ht="20.100000000000001" customHeight="1"/>
    <row r="256" spans="1:4" ht="20.100000000000001" customHeight="1"/>
    <row r="257" ht="20.100000000000001" customHeight="1"/>
    <row r="258" ht="20.100000000000001" customHeight="1"/>
    <row r="259" ht="20.100000000000001" customHeight="1"/>
    <row r="260" ht="20.100000000000001" customHeight="1"/>
    <row r="261" ht="20.100000000000001" customHeight="1"/>
    <row r="262" ht="20.100000000000001" customHeight="1"/>
    <row r="263" ht="20.100000000000001" customHeight="1"/>
    <row r="264" ht="20.100000000000001" customHeight="1"/>
    <row r="265" ht="20.100000000000001" customHeight="1"/>
    <row r="266" ht="20.100000000000001" customHeight="1"/>
    <row r="267" ht="20.100000000000001" customHeight="1"/>
    <row r="268" ht="20.100000000000001" customHeight="1"/>
    <row r="269" ht="20.100000000000001" customHeight="1"/>
    <row r="270" ht="20.100000000000001" customHeight="1"/>
    <row r="271" ht="20.100000000000001" customHeight="1"/>
    <row r="272" ht="20.100000000000001" customHeight="1"/>
    <row r="273" ht="20.100000000000001" customHeight="1"/>
    <row r="274" ht="20.100000000000001" customHeight="1"/>
    <row r="275" ht="20.100000000000001" customHeight="1"/>
    <row r="276" ht="20.100000000000001" customHeight="1"/>
    <row r="277" ht="20.100000000000001" customHeight="1"/>
    <row r="278" ht="20.100000000000001" customHeight="1"/>
    <row r="279" ht="20.100000000000001" customHeight="1"/>
    <row r="280" ht="20.100000000000001" customHeight="1"/>
    <row r="281" ht="20.100000000000001" customHeight="1"/>
    <row r="282" ht="20.100000000000001" customHeight="1"/>
    <row r="283" ht="20.100000000000001" customHeight="1"/>
    <row r="284" ht="20.100000000000001" customHeight="1"/>
    <row r="285" ht="20.100000000000001" customHeight="1"/>
    <row r="286" ht="20.100000000000001" customHeight="1"/>
    <row r="287" ht="20.100000000000001" customHeight="1"/>
    <row r="288" ht="20.100000000000001" customHeight="1"/>
    <row r="289" ht="20.100000000000001" customHeight="1"/>
    <row r="290" ht="20.100000000000001" customHeight="1"/>
    <row r="291" ht="20.100000000000001" customHeight="1"/>
    <row r="292" ht="20.100000000000001" customHeight="1"/>
    <row r="293" ht="20.100000000000001" customHeight="1"/>
    <row r="294" ht="20.100000000000001" customHeight="1"/>
    <row r="295" ht="20.100000000000001" customHeight="1"/>
    <row r="296" ht="20.100000000000001" customHeight="1"/>
    <row r="297" ht="20.100000000000001" customHeight="1"/>
    <row r="298" ht="20.100000000000001" customHeight="1"/>
    <row r="299" ht="20.100000000000001" customHeight="1"/>
    <row r="300" ht="20.100000000000001" customHeight="1"/>
    <row r="301" ht="20.100000000000001" customHeight="1"/>
    <row r="302" ht="20.100000000000001" customHeight="1"/>
  </sheetData>
  <mergeCells count="3">
    <mergeCell ref="A2:D2"/>
    <mergeCell ref="A4:B4"/>
    <mergeCell ref="C4:D4"/>
  </mergeCells>
  <phoneticPr fontId="18" type="noConversion"/>
  <printOptions horizontalCentered="1"/>
  <pageMargins left="0.47" right="0.47" top="0.59" bottom="0.47" header="0.31" footer="0.31"/>
  <pageSetup paperSize="9" scale="80" orientation="landscape"/>
</worksheet>
</file>

<file path=xl/worksheets/sheet14.xml><?xml version="1.0" encoding="utf-8"?>
<worksheet xmlns="http://schemas.openxmlformats.org/spreadsheetml/2006/main" xmlns:r="http://schemas.openxmlformats.org/officeDocument/2006/relationships">
  <dimension ref="A1:E36"/>
  <sheetViews>
    <sheetView workbookViewId="0">
      <selection activeCell="C24" sqref="C24"/>
    </sheetView>
  </sheetViews>
  <sheetFormatPr defaultColWidth="9" defaultRowHeight="14.25"/>
  <cols>
    <col min="1" max="1" width="55.125" customWidth="1"/>
    <col min="2" max="2" width="25.75" customWidth="1"/>
    <col min="3" max="3" width="34.875" customWidth="1"/>
    <col min="4" max="4" width="9" style="78" customWidth="1"/>
  </cols>
  <sheetData>
    <row r="1" spans="1:5">
      <c r="A1" s="68" t="s">
        <v>1552</v>
      </c>
      <c r="B1" s="68"/>
      <c r="C1" s="79"/>
      <c r="D1" s="80"/>
      <c r="E1" s="79"/>
    </row>
    <row r="2" spans="1:5" ht="20.25">
      <c r="A2" s="228" t="s">
        <v>1553</v>
      </c>
      <c r="B2" s="228"/>
      <c r="C2" s="228"/>
      <c r="D2" s="80"/>
      <c r="E2" s="79"/>
    </row>
    <row r="3" spans="1:5">
      <c r="A3" s="80" t="s">
        <v>0</v>
      </c>
      <c r="B3" s="80"/>
      <c r="C3" s="81" t="s">
        <v>26</v>
      </c>
      <c r="D3" s="80"/>
      <c r="E3" s="79"/>
    </row>
    <row r="4" spans="1:5" ht="45.75" customHeight="1">
      <c r="A4" s="82"/>
      <c r="B4" s="83" t="s">
        <v>28</v>
      </c>
      <c r="C4" s="84" t="s">
        <v>29</v>
      </c>
      <c r="D4" s="80"/>
      <c r="E4" s="79"/>
    </row>
    <row r="5" spans="1:5" ht="20.100000000000001" customHeight="1">
      <c r="A5" s="85" t="s">
        <v>1314</v>
      </c>
      <c r="B5" s="86"/>
      <c r="C5" s="86"/>
      <c r="D5" s="80"/>
      <c r="E5" s="79"/>
    </row>
    <row r="6" spans="1:5" ht="20.100000000000001" customHeight="1">
      <c r="A6" s="85" t="s">
        <v>1316</v>
      </c>
      <c r="B6" s="86"/>
      <c r="C6" s="86"/>
      <c r="D6" s="80"/>
      <c r="E6" s="79"/>
    </row>
    <row r="7" spans="1:5" ht="20.100000000000001" customHeight="1">
      <c r="A7" s="85" t="s">
        <v>1318</v>
      </c>
      <c r="B7" s="86"/>
      <c r="C7" s="86"/>
      <c r="D7" s="80"/>
      <c r="E7" s="79"/>
    </row>
    <row r="8" spans="1:5" ht="20.100000000000001" customHeight="1">
      <c r="A8" s="85" t="s">
        <v>1320</v>
      </c>
      <c r="B8" s="86"/>
      <c r="C8" s="86"/>
      <c r="D8" s="80"/>
      <c r="E8" s="79"/>
    </row>
    <row r="9" spans="1:5" ht="20.100000000000001" customHeight="1">
      <c r="A9" s="85" t="s">
        <v>1322</v>
      </c>
      <c r="B9" s="86"/>
      <c r="C9" s="86"/>
      <c r="D9" s="80"/>
      <c r="E9" s="79"/>
    </row>
    <row r="10" spans="1:5" ht="20.100000000000001" customHeight="1">
      <c r="A10" s="85" t="s">
        <v>1324</v>
      </c>
      <c r="B10" s="86">
        <v>25</v>
      </c>
      <c r="C10" s="86"/>
      <c r="D10" s="80"/>
      <c r="E10" s="79"/>
    </row>
    <row r="11" spans="1:5" ht="20.100000000000001" customHeight="1">
      <c r="A11" s="85" t="s">
        <v>1326</v>
      </c>
      <c r="B11" s="86">
        <v>649</v>
      </c>
      <c r="C11" s="86"/>
      <c r="D11" s="80"/>
      <c r="E11" s="79"/>
    </row>
    <row r="12" spans="1:5" ht="20.100000000000001" customHeight="1">
      <c r="A12" s="85" t="s">
        <v>1328</v>
      </c>
      <c r="B12" s="86"/>
      <c r="C12" s="86"/>
      <c r="D12" s="80"/>
      <c r="E12" s="79"/>
    </row>
    <row r="13" spans="1:5" ht="20.100000000000001" customHeight="1">
      <c r="A13" s="85" t="s">
        <v>1330</v>
      </c>
      <c r="B13" s="86"/>
      <c r="C13" s="86"/>
      <c r="D13" s="80"/>
      <c r="E13" s="79"/>
    </row>
    <row r="14" spans="1:5" ht="20.100000000000001" customHeight="1">
      <c r="A14" s="85" t="s">
        <v>1332</v>
      </c>
      <c r="B14" s="86">
        <v>25</v>
      </c>
      <c r="C14" s="86"/>
      <c r="D14" s="80"/>
      <c r="E14" s="79"/>
    </row>
    <row r="15" spans="1:5" ht="20.100000000000001" customHeight="1">
      <c r="A15" s="85" t="s">
        <v>1334</v>
      </c>
      <c r="B15" s="86"/>
      <c r="C15" s="86"/>
      <c r="D15" s="80"/>
      <c r="E15" s="79"/>
    </row>
    <row r="16" spans="1:5" ht="20.100000000000001" customHeight="1">
      <c r="A16" s="85" t="s">
        <v>1336</v>
      </c>
      <c r="B16" s="86"/>
      <c r="C16" s="86"/>
      <c r="D16" s="80"/>
      <c r="E16" s="79"/>
    </row>
    <row r="17" spans="1:5" ht="20.100000000000001" customHeight="1">
      <c r="A17" s="85" t="s">
        <v>1338</v>
      </c>
      <c r="B17" s="86"/>
      <c r="C17" s="86"/>
      <c r="D17" s="80"/>
      <c r="E17" s="79"/>
    </row>
    <row r="18" spans="1:5" ht="20.100000000000001" customHeight="1">
      <c r="A18" s="85" t="s">
        <v>1340</v>
      </c>
      <c r="B18" s="86"/>
      <c r="C18" s="86"/>
      <c r="D18" s="80"/>
      <c r="E18" s="79"/>
    </row>
    <row r="19" spans="1:5" ht="20.100000000000001" customHeight="1">
      <c r="A19" s="85" t="s">
        <v>1342</v>
      </c>
      <c r="B19" s="86"/>
      <c r="C19" s="86"/>
      <c r="D19" s="80"/>
      <c r="E19" s="79"/>
    </row>
    <row r="20" spans="1:5" ht="20.100000000000001" customHeight="1">
      <c r="A20" s="85" t="s">
        <v>1344</v>
      </c>
      <c r="B20" s="86"/>
      <c r="C20" s="86"/>
      <c r="D20" s="80"/>
      <c r="E20" s="79"/>
    </row>
    <row r="21" spans="1:5" ht="20.100000000000001" customHeight="1">
      <c r="A21" s="71"/>
      <c r="B21" s="71"/>
      <c r="C21" s="86"/>
      <c r="D21" s="80"/>
      <c r="E21" s="79"/>
    </row>
    <row r="22" spans="1:5" ht="20.100000000000001" customHeight="1">
      <c r="A22" s="71"/>
      <c r="B22" s="71"/>
      <c r="C22" s="86"/>
      <c r="D22" s="80"/>
      <c r="E22" s="79"/>
    </row>
    <row r="23" spans="1:5" ht="20.100000000000001" customHeight="1">
      <c r="A23" s="77" t="s">
        <v>57</v>
      </c>
      <c r="B23" s="87" t="s">
        <v>1554</v>
      </c>
      <c r="C23" s="86"/>
      <c r="D23" s="80"/>
      <c r="E23" s="79"/>
    </row>
    <row r="24" spans="1:5" ht="20.100000000000001" customHeight="1">
      <c r="A24" s="79"/>
      <c r="B24" s="79"/>
      <c r="C24" s="79"/>
      <c r="D24" s="80"/>
      <c r="E24" s="79"/>
    </row>
    <row r="25" spans="1:5" ht="20.100000000000001" customHeight="1">
      <c r="A25" s="79"/>
      <c r="B25" s="79"/>
      <c r="C25" s="79"/>
      <c r="D25" s="80"/>
      <c r="E25" s="79"/>
    </row>
    <row r="26" spans="1:5" ht="20.100000000000001" customHeight="1">
      <c r="A26" s="79"/>
      <c r="B26" s="79"/>
      <c r="C26" s="79"/>
      <c r="D26" s="80"/>
      <c r="E26" s="79"/>
    </row>
    <row r="27" spans="1:5" ht="20.100000000000001" customHeight="1">
      <c r="A27" s="79"/>
      <c r="B27" s="79"/>
      <c r="C27" s="79"/>
      <c r="D27" s="80"/>
      <c r="E27" s="79"/>
    </row>
    <row r="28" spans="1:5">
      <c r="A28" s="79"/>
      <c r="B28" s="79"/>
      <c r="C28" s="79"/>
      <c r="D28" s="80"/>
      <c r="E28" s="79"/>
    </row>
    <row r="29" spans="1:5">
      <c r="A29" s="79"/>
      <c r="B29" s="79"/>
      <c r="C29" s="79"/>
      <c r="D29" s="80"/>
      <c r="E29" s="79"/>
    </row>
    <row r="30" spans="1:5">
      <c r="A30" s="79"/>
      <c r="B30" s="79"/>
      <c r="C30" s="79"/>
      <c r="D30" s="80"/>
      <c r="E30" s="79"/>
    </row>
    <row r="31" spans="1:5">
      <c r="A31" s="79"/>
      <c r="B31" s="79"/>
      <c r="C31" s="79"/>
      <c r="D31" s="80"/>
      <c r="E31" s="79"/>
    </row>
    <row r="32" spans="1:5">
      <c r="A32" s="79"/>
      <c r="B32" s="79"/>
      <c r="C32" s="79"/>
      <c r="D32" s="80"/>
      <c r="E32" s="79"/>
    </row>
    <row r="33" spans="4:5">
      <c r="D33" s="80"/>
      <c r="E33" s="79"/>
    </row>
    <row r="34" spans="4:5">
      <c r="D34" s="80"/>
      <c r="E34" s="79"/>
    </row>
    <row r="35" spans="4:5">
      <c r="D35" s="80"/>
      <c r="E35" s="79"/>
    </row>
    <row r="36" spans="4:5">
      <c r="D36" s="80"/>
      <c r="E36" s="79"/>
    </row>
  </sheetData>
  <mergeCells count="1">
    <mergeCell ref="A2:C2"/>
  </mergeCells>
  <phoneticPr fontId="18" type="noConversion"/>
  <printOptions horizontalCentered="1" verticalCentered="1"/>
  <pageMargins left="0.70866141732283505" right="0.70866141732283505" top="0.15748031496063" bottom="0.35433070866141703" header="0.31496062992126" footer="0.31496062992126"/>
  <pageSetup paperSize="9" orientation="landscape"/>
</worksheet>
</file>

<file path=xl/worksheets/sheet15.xml><?xml version="1.0" encoding="utf-8"?>
<worksheet xmlns="http://schemas.openxmlformats.org/spreadsheetml/2006/main" xmlns:r="http://schemas.openxmlformats.org/officeDocument/2006/relationships">
  <dimension ref="A1:H63"/>
  <sheetViews>
    <sheetView showGridLines="0" showZeros="0" workbookViewId="0">
      <pane xSplit="1" ySplit="5" topLeftCell="B39" activePane="bottomRight" state="frozen"/>
      <selection pane="topRight"/>
      <selection pane="bottomLeft"/>
      <selection pane="bottomRight" activeCell="E57" sqref="E57"/>
    </sheetView>
  </sheetViews>
  <sheetFormatPr defaultColWidth="9" defaultRowHeight="14.25"/>
  <cols>
    <col min="1" max="1" width="54.25" style="67" customWidth="1"/>
    <col min="2" max="2" width="12.875" style="67" customWidth="1"/>
    <col min="3" max="3" width="19.25" style="67" customWidth="1"/>
    <col min="4" max="4" width="18.875" style="67" customWidth="1"/>
    <col min="5" max="5" width="13.375" style="67" customWidth="1"/>
    <col min="6" max="6" width="13.5" style="67" customWidth="1"/>
    <col min="7" max="7" width="14.625" style="67" customWidth="1"/>
    <col min="8" max="8" width="13.625" style="67" customWidth="1"/>
    <col min="9" max="16384" width="9" style="67"/>
  </cols>
  <sheetData>
    <row r="1" spans="1:8">
      <c r="A1" s="68" t="s">
        <v>1555</v>
      </c>
    </row>
    <row r="2" spans="1:8" ht="20.25">
      <c r="A2" s="228" t="s">
        <v>1556</v>
      </c>
      <c r="B2" s="228"/>
      <c r="C2" s="228"/>
      <c r="D2" s="228"/>
      <c r="E2" s="228"/>
      <c r="F2" s="228"/>
      <c r="G2" s="228"/>
      <c r="H2" s="228"/>
    </row>
    <row r="3" spans="1:8" ht="18" customHeight="1">
      <c r="A3" s="68"/>
      <c r="H3" s="69" t="s">
        <v>26</v>
      </c>
    </row>
    <row r="4" spans="1:8" s="66" customFormat="1" ht="31.5" customHeight="1">
      <c r="A4" s="262" t="s">
        <v>60</v>
      </c>
      <c r="B4" s="262" t="s">
        <v>1047</v>
      </c>
      <c r="C4" s="262" t="s">
        <v>1557</v>
      </c>
      <c r="D4" s="265" t="s">
        <v>1558</v>
      </c>
      <c r="E4" s="265" t="s">
        <v>1559</v>
      </c>
      <c r="F4" s="268" t="s">
        <v>1146</v>
      </c>
      <c r="G4" s="262" t="s">
        <v>1147</v>
      </c>
      <c r="H4" s="262" t="s">
        <v>1148</v>
      </c>
    </row>
    <row r="5" spans="1:8" s="66" customFormat="1" ht="27.75" customHeight="1">
      <c r="A5" s="263"/>
      <c r="B5" s="263"/>
      <c r="C5" s="264"/>
      <c r="D5" s="266"/>
      <c r="E5" s="267"/>
      <c r="F5" s="269"/>
      <c r="G5" s="263"/>
      <c r="H5" s="263"/>
    </row>
    <row r="6" spans="1:8" ht="18.399999999999999" customHeight="1">
      <c r="A6" s="70" t="s">
        <v>1315</v>
      </c>
      <c r="B6" s="71"/>
      <c r="C6" s="71"/>
      <c r="D6" s="71"/>
      <c r="E6" s="72"/>
      <c r="F6" s="71"/>
      <c r="G6" s="71"/>
      <c r="H6" s="71"/>
    </row>
    <row r="7" spans="1:8" ht="18.399999999999999" customHeight="1">
      <c r="A7" s="73" t="s">
        <v>1317</v>
      </c>
      <c r="B7" s="71"/>
      <c r="C7" s="71"/>
      <c r="D7" s="71"/>
      <c r="E7" s="71"/>
      <c r="F7" s="71"/>
      <c r="G7" s="71"/>
      <c r="H7" s="71"/>
    </row>
    <row r="8" spans="1:8" ht="18.399999999999999" customHeight="1">
      <c r="A8" s="73" t="s">
        <v>1319</v>
      </c>
      <c r="B8" s="71">
        <v>83</v>
      </c>
      <c r="C8" s="71"/>
      <c r="D8" s="71">
        <v>83</v>
      </c>
      <c r="E8" s="71"/>
      <c r="F8" s="71"/>
      <c r="G8" s="71"/>
      <c r="H8" s="71"/>
    </row>
    <row r="9" spans="1:8" ht="18.399999999999999" customHeight="1">
      <c r="A9" s="73" t="s">
        <v>1321</v>
      </c>
      <c r="B9" s="71"/>
      <c r="C9" s="71"/>
      <c r="D9" s="71"/>
      <c r="E9" s="71"/>
      <c r="F9" s="71"/>
      <c r="G9" s="71"/>
      <c r="H9" s="71"/>
    </row>
    <row r="10" spans="1:8" ht="18.399999999999999" customHeight="1">
      <c r="A10" s="70" t="s">
        <v>1323</v>
      </c>
      <c r="B10" s="71"/>
      <c r="C10" s="71"/>
      <c r="D10" s="71"/>
      <c r="E10" s="71"/>
      <c r="F10" s="71"/>
      <c r="G10" s="71"/>
      <c r="H10" s="71"/>
    </row>
    <row r="11" spans="1:8" ht="18.399999999999999" customHeight="1">
      <c r="A11" s="73" t="s">
        <v>1325</v>
      </c>
      <c r="B11" s="71"/>
      <c r="C11" s="71"/>
      <c r="D11" s="71"/>
      <c r="E11" s="71"/>
      <c r="F11" s="71"/>
      <c r="G11" s="71"/>
      <c r="H11" s="71"/>
    </row>
    <row r="12" spans="1:8" ht="18.399999999999999" customHeight="1">
      <c r="A12" s="73" t="s">
        <v>1327</v>
      </c>
      <c r="B12" s="71"/>
      <c r="C12" s="71"/>
      <c r="D12" s="71"/>
      <c r="E12" s="71"/>
      <c r="F12" s="71"/>
      <c r="G12" s="71"/>
      <c r="H12" s="71"/>
    </row>
    <row r="13" spans="1:8" ht="18.399999999999999" customHeight="1">
      <c r="A13" s="73" t="s">
        <v>1329</v>
      </c>
      <c r="B13" s="71"/>
      <c r="C13" s="71"/>
      <c r="D13" s="71"/>
      <c r="E13" s="71"/>
      <c r="F13" s="71"/>
      <c r="G13" s="71"/>
      <c r="H13" s="71"/>
    </row>
    <row r="14" spans="1:8" ht="18.399999999999999" customHeight="1">
      <c r="A14" s="70" t="s">
        <v>1331</v>
      </c>
      <c r="B14" s="71"/>
      <c r="C14" s="71"/>
      <c r="D14" s="71"/>
      <c r="E14" s="71"/>
      <c r="F14" s="71"/>
      <c r="G14" s="71"/>
      <c r="H14" s="71"/>
    </row>
    <row r="15" spans="1:8" ht="18.399999999999999" customHeight="1">
      <c r="A15" s="70" t="s">
        <v>1333</v>
      </c>
      <c r="B15" s="71"/>
      <c r="C15" s="71"/>
      <c r="D15" s="71"/>
      <c r="E15" s="71"/>
      <c r="F15" s="71"/>
      <c r="G15" s="71"/>
      <c r="H15" s="71"/>
    </row>
    <row r="16" spans="1:8" ht="18.399999999999999" customHeight="1">
      <c r="A16" s="70" t="s">
        <v>1335</v>
      </c>
      <c r="B16" s="71"/>
      <c r="C16" s="71"/>
      <c r="D16" s="71"/>
      <c r="E16" s="71"/>
      <c r="F16" s="71"/>
      <c r="G16" s="71"/>
      <c r="H16" s="71"/>
    </row>
    <row r="17" spans="1:8" ht="18.399999999999999" customHeight="1">
      <c r="A17" s="70" t="s">
        <v>1337</v>
      </c>
      <c r="B17" s="71"/>
      <c r="C17" s="71"/>
      <c r="D17" s="71"/>
      <c r="E17" s="71"/>
      <c r="F17" s="71"/>
      <c r="G17" s="71"/>
      <c r="H17" s="71"/>
    </row>
    <row r="18" spans="1:8" ht="18.399999999999999" customHeight="1">
      <c r="A18" s="70" t="s">
        <v>1339</v>
      </c>
      <c r="B18" s="71"/>
      <c r="C18" s="71"/>
      <c r="D18" s="71"/>
      <c r="E18" s="71"/>
      <c r="F18" s="71"/>
      <c r="G18" s="71"/>
      <c r="H18" s="71"/>
    </row>
    <row r="19" spans="1:8" ht="18.399999999999999" customHeight="1">
      <c r="A19" s="70" t="s">
        <v>1341</v>
      </c>
      <c r="B19" s="71"/>
      <c r="C19" s="71"/>
      <c r="D19" s="71"/>
      <c r="E19" s="71"/>
      <c r="F19" s="71"/>
      <c r="G19" s="71"/>
      <c r="H19" s="71"/>
    </row>
    <row r="20" spans="1:8" ht="18.399999999999999" customHeight="1">
      <c r="A20" s="70" t="s">
        <v>1343</v>
      </c>
      <c r="B20" s="71"/>
      <c r="C20" s="71"/>
      <c r="D20" s="71"/>
      <c r="E20" s="71"/>
      <c r="F20" s="71"/>
      <c r="G20" s="71"/>
      <c r="H20" s="71"/>
    </row>
    <row r="21" spans="1:8" ht="18.399999999999999" customHeight="1">
      <c r="A21" s="70" t="s">
        <v>1345</v>
      </c>
      <c r="B21" s="71"/>
      <c r="C21" s="71"/>
      <c r="D21" s="71"/>
      <c r="E21" s="71"/>
      <c r="F21" s="71"/>
      <c r="G21" s="71"/>
      <c r="H21" s="71"/>
    </row>
    <row r="22" spans="1:8" ht="18.399999999999999" customHeight="1">
      <c r="A22" s="70" t="s">
        <v>1347</v>
      </c>
      <c r="B22" s="71"/>
      <c r="C22" s="71"/>
      <c r="D22" s="71"/>
      <c r="E22" s="71"/>
      <c r="F22" s="71"/>
      <c r="G22" s="71"/>
      <c r="H22" s="71"/>
    </row>
    <row r="23" spans="1:8" ht="18.399999999999999" customHeight="1">
      <c r="A23" s="70" t="s">
        <v>1348</v>
      </c>
      <c r="B23" s="71"/>
      <c r="C23" s="71"/>
      <c r="D23" s="71"/>
      <c r="E23" s="71"/>
      <c r="F23" s="71"/>
      <c r="G23" s="71"/>
      <c r="H23" s="71"/>
    </row>
    <row r="24" spans="1:8" ht="18.399999999999999" customHeight="1">
      <c r="A24" s="70" t="s">
        <v>1349</v>
      </c>
      <c r="B24" s="71"/>
      <c r="C24" s="71"/>
      <c r="D24" s="71"/>
      <c r="E24" s="71"/>
      <c r="F24" s="71"/>
      <c r="G24" s="71"/>
      <c r="H24" s="71"/>
    </row>
    <row r="25" spans="1:8" ht="18.399999999999999" customHeight="1">
      <c r="A25" s="70" t="s">
        <v>1350</v>
      </c>
      <c r="B25" s="71"/>
      <c r="C25" s="71"/>
      <c r="D25" s="71"/>
      <c r="E25" s="71"/>
      <c r="F25" s="71"/>
      <c r="G25" s="71"/>
      <c r="H25" s="71"/>
    </row>
    <row r="26" spans="1:8" ht="18.399999999999999" customHeight="1">
      <c r="A26" s="70" t="s">
        <v>1351</v>
      </c>
      <c r="B26" s="71"/>
      <c r="C26" s="71"/>
      <c r="D26" s="71"/>
      <c r="E26" s="71"/>
      <c r="F26" s="71"/>
      <c r="G26" s="71"/>
      <c r="H26" s="71"/>
    </row>
    <row r="27" spans="1:8" ht="18.399999999999999" customHeight="1">
      <c r="A27" s="70" t="s">
        <v>1352</v>
      </c>
      <c r="B27" s="71"/>
      <c r="C27" s="71"/>
      <c r="D27" s="71"/>
      <c r="E27" s="71"/>
      <c r="F27" s="71"/>
      <c r="G27" s="71"/>
      <c r="H27" s="71"/>
    </row>
    <row r="28" spans="1:8" ht="18.399999999999999" customHeight="1">
      <c r="A28" s="70" t="s">
        <v>1353</v>
      </c>
      <c r="B28" s="71"/>
      <c r="C28" s="71"/>
      <c r="D28" s="71"/>
      <c r="E28" s="71"/>
      <c r="F28" s="71"/>
      <c r="G28" s="71"/>
      <c r="H28" s="71"/>
    </row>
    <row r="29" spans="1:8" ht="18.399999999999999" customHeight="1">
      <c r="A29" s="70" t="s">
        <v>1354</v>
      </c>
      <c r="B29" s="71"/>
      <c r="C29" s="71"/>
      <c r="D29" s="71"/>
      <c r="E29" s="71"/>
      <c r="F29" s="71"/>
      <c r="G29" s="71"/>
      <c r="H29" s="71"/>
    </row>
    <row r="30" spans="1:8" ht="18.399999999999999" customHeight="1">
      <c r="A30" s="36" t="s">
        <v>1355</v>
      </c>
      <c r="B30" s="71"/>
      <c r="C30" s="71"/>
      <c r="D30" s="71"/>
      <c r="E30" s="71"/>
      <c r="F30" s="71"/>
      <c r="G30" s="71"/>
      <c r="H30" s="71"/>
    </row>
    <row r="31" spans="1:8" ht="18.399999999999999" customHeight="1">
      <c r="A31" s="36" t="s">
        <v>1356</v>
      </c>
      <c r="B31" s="71"/>
      <c r="C31" s="71"/>
      <c r="D31" s="71"/>
      <c r="E31" s="71"/>
      <c r="F31" s="71"/>
      <c r="G31" s="71"/>
      <c r="H31" s="71"/>
    </row>
    <row r="32" spans="1:8" ht="18.399999999999999" customHeight="1">
      <c r="A32" s="74" t="s">
        <v>1357</v>
      </c>
      <c r="B32" s="71"/>
      <c r="C32" s="71"/>
      <c r="D32" s="71"/>
      <c r="E32" s="71"/>
      <c r="F32" s="71"/>
      <c r="G32" s="71"/>
      <c r="H32" s="71"/>
    </row>
    <row r="33" spans="1:8" ht="18.399999999999999" customHeight="1">
      <c r="A33" s="74" t="s">
        <v>1358</v>
      </c>
      <c r="B33" s="71"/>
      <c r="C33" s="71"/>
      <c r="D33" s="71"/>
      <c r="E33" s="71"/>
      <c r="F33" s="71"/>
      <c r="G33" s="71"/>
      <c r="H33" s="71"/>
    </row>
    <row r="34" spans="1:8" ht="18.399999999999999" customHeight="1">
      <c r="A34" s="75" t="s">
        <v>1359</v>
      </c>
      <c r="B34" s="71"/>
      <c r="C34" s="71"/>
      <c r="D34" s="71"/>
      <c r="E34" s="71"/>
      <c r="F34" s="71"/>
      <c r="G34" s="71"/>
      <c r="H34" s="71"/>
    </row>
    <row r="35" spans="1:8" ht="18.399999999999999" customHeight="1">
      <c r="A35" s="36" t="s">
        <v>1360</v>
      </c>
      <c r="B35" s="71"/>
      <c r="C35" s="71"/>
      <c r="D35" s="71"/>
      <c r="E35" s="71"/>
      <c r="F35" s="71"/>
      <c r="G35" s="71"/>
      <c r="H35" s="71"/>
    </row>
    <row r="36" spans="1:8" ht="18.399999999999999" customHeight="1">
      <c r="A36" s="36" t="s">
        <v>1361</v>
      </c>
      <c r="B36" s="71"/>
      <c r="C36" s="71"/>
      <c r="D36" s="71"/>
      <c r="E36" s="71"/>
      <c r="F36" s="71"/>
      <c r="G36" s="71"/>
      <c r="H36" s="71"/>
    </row>
    <row r="37" spans="1:8" ht="18.399999999999999" customHeight="1">
      <c r="A37" s="36" t="s">
        <v>1362</v>
      </c>
      <c r="B37" s="71"/>
      <c r="C37" s="71"/>
      <c r="D37" s="71"/>
      <c r="E37" s="71"/>
      <c r="F37" s="71"/>
      <c r="G37" s="71"/>
      <c r="H37" s="71"/>
    </row>
    <row r="38" spans="1:8" ht="18.399999999999999" customHeight="1">
      <c r="A38" s="36" t="s">
        <v>1363</v>
      </c>
      <c r="B38" s="71"/>
      <c r="C38" s="71"/>
      <c r="D38" s="71"/>
      <c r="E38" s="71"/>
      <c r="F38" s="71"/>
      <c r="G38" s="71"/>
      <c r="H38" s="71"/>
    </row>
    <row r="39" spans="1:8" ht="18.399999999999999" customHeight="1">
      <c r="A39" s="36" t="s">
        <v>1364</v>
      </c>
      <c r="B39" s="71"/>
      <c r="C39" s="71"/>
      <c r="D39" s="71"/>
      <c r="E39" s="71"/>
      <c r="F39" s="71"/>
      <c r="G39" s="71"/>
      <c r="H39" s="71"/>
    </row>
    <row r="40" spans="1:8" ht="18.399999999999999" customHeight="1">
      <c r="A40" s="36" t="s">
        <v>1365</v>
      </c>
      <c r="B40" s="71"/>
      <c r="C40" s="71"/>
      <c r="D40" s="71"/>
      <c r="E40" s="71"/>
      <c r="F40" s="71"/>
      <c r="G40" s="71"/>
      <c r="H40" s="71"/>
    </row>
    <row r="41" spans="1:8" ht="18.399999999999999" customHeight="1">
      <c r="A41" s="36" t="s">
        <v>1366</v>
      </c>
      <c r="B41" s="71"/>
      <c r="C41" s="71"/>
      <c r="D41" s="71"/>
      <c r="E41" s="71"/>
      <c r="F41" s="71"/>
      <c r="G41" s="71"/>
      <c r="H41" s="71"/>
    </row>
    <row r="42" spans="1:8" ht="18.399999999999999" customHeight="1">
      <c r="A42" s="36" t="s">
        <v>1367</v>
      </c>
      <c r="B42" s="71"/>
      <c r="C42" s="71"/>
      <c r="D42" s="71"/>
      <c r="E42" s="71"/>
      <c r="F42" s="71"/>
      <c r="G42" s="71"/>
      <c r="H42" s="71"/>
    </row>
    <row r="43" spans="1:8" ht="18.399999999999999" customHeight="1">
      <c r="A43" s="36" t="s">
        <v>1368</v>
      </c>
      <c r="B43" s="71"/>
      <c r="C43" s="71"/>
      <c r="D43" s="71"/>
      <c r="E43" s="71"/>
      <c r="F43" s="71"/>
      <c r="G43" s="71"/>
      <c r="H43" s="71"/>
    </row>
    <row r="44" spans="1:8" ht="18.399999999999999" customHeight="1">
      <c r="A44" s="36" t="s">
        <v>1369</v>
      </c>
      <c r="B44" s="71"/>
      <c r="C44" s="71"/>
      <c r="D44" s="71"/>
      <c r="E44" s="71"/>
      <c r="F44" s="71"/>
      <c r="G44" s="71"/>
      <c r="H44" s="71"/>
    </row>
    <row r="45" spans="1:8" ht="18.399999999999999" customHeight="1">
      <c r="A45" s="75" t="s">
        <v>1370</v>
      </c>
      <c r="B45" s="71"/>
      <c r="C45" s="71"/>
      <c r="D45" s="71"/>
      <c r="E45" s="71"/>
      <c r="F45" s="71"/>
      <c r="G45" s="71"/>
      <c r="H45" s="71"/>
    </row>
    <row r="46" spans="1:8" ht="18.399999999999999" customHeight="1">
      <c r="A46" s="36" t="s">
        <v>1371</v>
      </c>
      <c r="B46" s="71"/>
      <c r="C46" s="71"/>
      <c r="D46" s="71"/>
      <c r="E46" s="71"/>
      <c r="F46" s="71"/>
      <c r="G46" s="71"/>
      <c r="H46" s="71"/>
    </row>
    <row r="47" spans="1:8" ht="18.399999999999999" customHeight="1">
      <c r="A47" s="75" t="s">
        <v>1372</v>
      </c>
      <c r="B47" s="71"/>
      <c r="C47" s="71"/>
      <c r="D47" s="71"/>
      <c r="E47" s="71"/>
      <c r="F47" s="71"/>
      <c r="G47" s="71"/>
      <c r="H47" s="71"/>
    </row>
    <row r="48" spans="1:8" ht="18.399999999999999" customHeight="1">
      <c r="A48" s="36" t="s">
        <v>1373</v>
      </c>
      <c r="B48" s="71"/>
      <c r="C48" s="71"/>
      <c r="D48" s="71"/>
      <c r="E48" s="71"/>
      <c r="F48" s="71"/>
      <c r="G48" s="71"/>
      <c r="H48" s="71"/>
    </row>
    <row r="49" spans="1:8" ht="18.399999999999999" customHeight="1">
      <c r="A49" s="36" t="s">
        <v>1374</v>
      </c>
      <c r="B49" s="71"/>
      <c r="C49" s="71"/>
      <c r="D49" s="71"/>
      <c r="E49" s="71"/>
      <c r="F49" s="71"/>
      <c r="G49" s="71"/>
      <c r="H49" s="71"/>
    </row>
    <row r="50" spans="1:8" ht="18.399999999999999" customHeight="1">
      <c r="A50" s="36" t="s">
        <v>1375</v>
      </c>
      <c r="B50" s="71">
        <v>1685</v>
      </c>
      <c r="C50" s="71"/>
      <c r="D50" s="71">
        <v>1685</v>
      </c>
      <c r="E50" s="71"/>
      <c r="F50" s="71"/>
      <c r="G50" s="71"/>
      <c r="H50" s="71"/>
    </row>
    <row r="51" spans="1:8" ht="18.399999999999999" customHeight="1">
      <c r="A51" s="75" t="s">
        <v>1376</v>
      </c>
      <c r="B51" s="71"/>
      <c r="C51" s="71"/>
      <c r="D51" s="71"/>
      <c r="E51" s="71"/>
      <c r="F51" s="71"/>
      <c r="G51" s="71"/>
      <c r="H51" s="71"/>
    </row>
    <row r="52" spans="1:8" ht="18.399999999999999" customHeight="1">
      <c r="A52" s="75" t="s">
        <v>1377</v>
      </c>
      <c r="B52" s="76"/>
      <c r="C52" s="76"/>
      <c r="D52" s="76"/>
      <c r="E52" s="76"/>
      <c r="F52" s="76"/>
      <c r="G52" s="76"/>
      <c r="H52" s="76"/>
    </row>
    <row r="53" spans="1:8" ht="18.399999999999999" customHeight="1">
      <c r="A53" s="76"/>
      <c r="B53" s="76"/>
      <c r="C53" s="76"/>
      <c r="D53" s="76"/>
      <c r="E53" s="76"/>
      <c r="F53" s="76"/>
      <c r="G53" s="76"/>
      <c r="H53" s="76"/>
    </row>
    <row r="54" spans="1:8" ht="20.100000000000001" customHeight="1">
      <c r="A54" s="76"/>
      <c r="B54" s="76"/>
      <c r="C54" s="76"/>
      <c r="D54" s="76"/>
      <c r="E54" s="76"/>
      <c r="F54" s="76"/>
      <c r="G54" s="76"/>
      <c r="H54" s="76"/>
    </row>
    <row r="55" spans="1:8" ht="20.100000000000001" customHeight="1">
      <c r="A55" s="76"/>
      <c r="B55" s="76"/>
      <c r="C55" s="76"/>
      <c r="D55" s="76"/>
      <c r="E55" s="76"/>
      <c r="F55" s="76"/>
      <c r="G55" s="76"/>
      <c r="H55" s="76"/>
    </row>
    <row r="56" spans="1:8" ht="20.100000000000001" customHeight="1">
      <c r="A56" s="77" t="s">
        <v>1140</v>
      </c>
      <c r="B56" s="71">
        <v>1768</v>
      </c>
      <c r="C56" s="76"/>
      <c r="D56" s="71">
        <v>1768</v>
      </c>
      <c r="E56" s="71"/>
      <c r="F56" s="71"/>
      <c r="G56" s="71"/>
      <c r="H56" s="71"/>
    </row>
    <row r="57" spans="1:8" ht="20.100000000000001" customHeight="1"/>
    <row r="58" spans="1:8" ht="20.100000000000001" customHeight="1"/>
    <row r="59" spans="1:8" ht="20.100000000000001" customHeight="1"/>
    <row r="60" spans="1:8" ht="20.100000000000001" customHeight="1"/>
    <row r="61" spans="1:8" ht="20.100000000000001" customHeight="1"/>
    <row r="62" spans="1:8" ht="20.100000000000001" customHeight="1"/>
    <row r="63" spans="1:8" ht="20.100000000000001" customHeight="1"/>
  </sheetData>
  <mergeCells count="9">
    <mergeCell ref="A2:H2"/>
    <mergeCell ref="A4:A5"/>
    <mergeCell ref="B4:B5"/>
    <mergeCell ref="C4:C5"/>
    <mergeCell ref="D4:D5"/>
    <mergeCell ref="E4:E5"/>
    <mergeCell ref="F4:F5"/>
    <mergeCell ref="G4:G5"/>
    <mergeCell ref="H4:H5"/>
  </mergeCells>
  <phoneticPr fontId="18" type="noConversion"/>
  <printOptions horizontalCentered="1"/>
  <pageMargins left="0.47" right="0.47" top="0.59" bottom="0.47" header="0.31" footer="0.31"/>
  <pageSetup paperSize="9" scale="80" orientation="landscape"/>
</worksheet>
</file>

<file path=xl/worksheets/sheet16.xml><?xml version="1.0" encoding="utf-8"?>
<worksheet xmlns="http://schemas.openxmlformats.org/spreadsheetml/2006/main" xmlns:r="http://schemas.openxmlformats.org/officeDocument/2006/relationships">
  <dimension ref="A1:P20"/>
  <sheetViews>
    <sheetView view="pageBreakPreview" zoomScaleNormal="85" zoomScaleSheetLayoutView="100" workbookViewId="0">
      <selection activeCell="C16" sqref="C16"/>
    </sheetView>
  </sheetViews>
  <sheetFormatPr defaultColWidth="9" defaultRowHeight="14.25"/>
  <cols>
    <col min="1" max="1" width="35.75" customWidth="1"/>
    <col min="2" max="2" width="4.75" style="46" customWidth="1"/>
    <col min="3" max="8" width="7.625" customWidth="1"/>
    <col min="9" max="9" width="31.625" customWidth="1"/>
    <col min="10" max="10" width="4.75" style="46" customWidth="1"/>
    <col min="11" max="16" width="7.625" customWidth="1"/>
  </cols>
  <sheetData>
    <row r="1" spans="1:16" s="31" customFormat="1" ht="24.95" customHeight="1">
      <c r="A1" s="270" t="s">
        <v>1560</v>
      </c>
      <c r="B1" s="270"/>
      <c r="C1" s="270"/>
      <c r="D1" s="270"/>
      <c r="E1" s="270"/>
      <c r="F1" s="270"/>
      <c r="G1" s="270"/>
      <c r="H1" s="270"/>
      <c r="I1" s="270"/>
      <c r="J1" s="270"/>
      <c r="K1" s="270"/>
      <c r="L1" s="270"/>
      <c r="M1" s="270"/>
      <c r="N1" s="270"/>
      <c r="O1" s="270"/>
      <c r="P1" s="270"/>
    </row>
    <row r="2" spans="1:16" s="31" customFormat="1" ht="24.95" customHeight="1">
      <c r="B2" s="57"/>
      <c r="J2" s="57"/>
      <c r="P2" s="64" t="s">
        <v>1561</v>
      </c>
    </row>
    <row r="3" spans="1:16" s="31" customFormat="1" ht="24" customHeight="1">
      <c r="A3" s="58" t="s">
        <v>1562</v>
      </c>
      <c r="B3" s="30"/>
      <c r="C3" s="58"/>
      <c r="D3" s="58"/>
      <c r="E3" s="58"/>
      <c r="F3" s="58"/>
      <c r="G3" s="58"/>
      <c r="J3" s="30"/>
      <c r="P3" s="64" t="s">
        <v>1563</v>
      </c>
    </row>
    <row r="4" spans="1:16" ht="27" customHeight="1">
      <c r="A4" s="271" t="s">
        <v>1564</v>
      </c>
      <c r="B4" s="272"/>
      <c r="C4" s="272"/>
      <c r="D4" s="272"/>
      <c r="E4" s="272"/>
      <c r="F4" s="272"/>
      <c r="G4" s="272"/>
      <c r="H4" s="273"/>
      <c r="I4" s="271" t="s">
        <v>1565</v>
      </c>
      <c r="J4" s="272"/>
      <c r="K4" s="272"/>
      <c r="L4" s="272"/>
      <c r="M4" s="272"/>
      <c r="N4" s="272"/>
      <c r="O4" s="272"/>
      <c r="P4" s="273"/>
    </row>
    <row r="5" spans="1:16" ht="27" customHeight="1">
      <c r="A5" s="277" t="s">
        <v>1566</v>
      </c>
      <c r="B5" s="277" t="s">
        <v>1567</v>
      </c>
      <c r="C5" s="274" t="s">
        <v>1568</v>
      </c>
      <c r="D5" s="275"/>
      <c r="E5" s="276"/>
      <c r="F5" s="274" t="s">
        <v>1569</v>
      </c>
      <c r="G5" s="275"/>
      <c r="H5" s="276"/>
      <c r="I5" s="277" t="s">
        <v>1566</v>
      </c>
      <c r="J5" s="277" t="s">
        <v>1567</v>
      </c>
      <c r="K5" s="274" t="s">
        <v>1568</v>
      </c>
      <c r="L5" s="275"/>
      <c r="M5" s="276"/>
      <c r="N5" s="274" t="s">
        <v>1569</v>
      </c>
      <c r="O5" s="275"/>
      <c r="P5" s="276"/>
    </row>
    <row r="6" spans="1:16" ht="36.75" customHeight="1">
      <c r="A6" s="278"/>
      <c r="B6" s="278"/>
      <c r="C6" s="40" t="s">
        <v>1047</v>
      </c>
      <c r="D6" s="40" t="s">
        <v>1570</v>
      </c>
      <c r="E6" s="59" t="s">
        <v>1571</v>
      </c>
      <c r="F6" s="40" t="s">
        <v>1047</v>
      </c>
      <c r="G6" s="40" t="s">
        <v>1570</v>
      </c>
      <c r="H6" s="59" t="s">
        <v>1571</v>
      </c>
      <c r="I6" s="278"/>
      <c r="J6" s="278"/>
      <c r="K6" s="40" t="s">
        <v>1047</v>
      </c>
      <c r="L6" s="40" t="s">
        <v>1570</v>
      </c>
      <c r="M6" s="59" t="s">
        <v>1571</v>
      </c>
      <c r="N6" s="40" t="s">
        <v>1047</v>
      </c>
      <c r="O6" s="40" t="s">
        <v>1570</v>
      </c>
      <c r="P6" s="59" t="s">
        <v>1571</v>
      </c>
    </row>
    <row r="7" spans="1:16" ht="27" customHeight="1">
      <c r="A7" s="47" t="s">
        <v>1572</v>
      </c>
      <c r="B7" s="47"/>
      <c r="C7" s="40">
        <v>1</v>
      </c>
      <c r="D7" s="40">
        <v>2</v>
      </c>
      <c r="E7" s="40">
        <v>3</v>
      </c>
      <c r="F7" s="40">
        <v>4</v>
      </c>
      <c r="G7" s="40">
        <v>5</v>
      </c>
      <c r="H7" s="40">
        <v>6</v>
      </c>
      <c r="I7" s="47" t="s">
        <v>1572</v>
      </c>
      <c r="J7" s="47"/>
      <c r="K7" s="40">
        <v>7</v>
      </c>
      <c r="L7" s="40">
        <v>8</v>
      </c>
      <c r="M7" s="40">
        <v>9</v>
      </c>
      <c r="N7" s="40">
        <v>10</v>
      </c>
      <c r="O7" s="40">
        <v>11</v>
      </c>
      <c r="P7" s="40">
        <v>12</v>
      </c>
    </row>
    <row r="8" spans="1:16" ht="27" customHeight="1">
      <c r="A8" s="50" t="s">
        <v>1573</v>
      </c>
      <c r="B8" s="40">
        <v>1</v>
      </c>
      <c r="C8" s="50"/>
      <c r="D8" s="50"/>
      <c r="E8" s="50"/>
      <c r="F8" s="50"/>
      <c r="G8" s="50"/>
      <c r="H8" s="50"/>
      <c r="I8" s="65" t="s">
        <v>1574</v>
      </c>
      <c r="J8" s="40">
        <v>13</v>
      </c>
      <c r="K8" s="50"/>
      <c r="L8" s="50"/>
      <c r="M8" s="50"/>
      <c r="N8" s="50"/>
      <c r="O8" s="50"/>
      <c r="P8" s="50"/>
    </row>
    <row r="9" spans="1:16" ht="27" customHeight="1">
      <c r="A9" s="50" t="s">
        <v>1575</v>
      </c>
      <c r="B9" s="40">
        <v>2</v>
      </c>
      <c r="C9" s="50"/>
      <c r="D9" s="50"/>
      <c r="E9" s="50"/>
      <c r="F9" s="50"/>
      <c r="G9" s="50"/>
      <c r="H9" s="50"/>
      <c r="I9" s="50" t="s">
        <v>1576</v>
      </c>
      <c r="J9" s="40">
        <v>14</v>
      </c>
      <c r="K9" s="50"/>
      <c r="L9" s="50"/>
      <c r="M9" s="50"/>
      <c r="N9" s="50"/>
      <c r="O9" s="50"/>
      <c r="P9" s="50"/>
    </row>
    <row r="10" spans="1:16" ht="27" customHeight="1">
      <c r="A10" s="50" t="s">
        <v>1577</v>
      </c>
      <c r="B10" s="40">
        <v>3</v>
      </c>
      <c r="C10" s="50"/>
      <c r="D10" s="50"/>
      <c r="E10" s="50"/>
      <c r="F10" s="50"/>
      <c r="G10" s="50"/>
      <c r="H10" s="50"/>
      <c r="I10" s="50" t="s">
        <v>1578</v>
      </c>
      <c r="J10" s="40">
        <v>15</v>
      </c>
      <c r="K10" s="50"/>
      <c r="L10" s="50"/>
      <c r="M10" s="50"/>
      <c r="N10" s="50"/>
      <c r="O10" s="50"/>
      <c r="P10" s="50"/>
    </row>
    <row r="11" spans="1:16" ht="27" customHeight="1">
      <c r="A11" s="50" t="s">
        <v>1579</v>
      </c>
      <c r="B11" s="40">
        <v>4</v>
      </c>
      <c r="C11" s="50"/>
      <c r="D11" s="50"/>
      <c r="E11" s="50"/>
      <c r="F11" s="50"/>
      <c r="G11" s="50"/>
      <c r="H11" s="50"/>
      <c r="I11" s="50" t="s">
        <v>1580</v>
      </c>
      <c r="J11" s="40">
        <v>16</v>
      </c>
      <c r="K11" s="50"/>
      <c r="L11" s="50"/>
      <c r="M11" s="50"/>
      <c r="N11" s="50"/>
      <c r="O11" s="50"/>
      <c r="P11" s="50"/>
    </row>
    <row r="12" spans="1:16" ht="27" customHeight="1">
      <c r="A12" s="49" t="s">
        <v>1581</v>
      </c>
      <c r="B12" s="40">
        <v>5</v>
      </c>
      <c r="C12" s="40"/>
      <c r="D12" s="40"/>
      <c r="E12" s="40"/>
      <c r="F12" s="40"/>
      <c r="G12" s="40"/>
      <c r="H12" s="50"/>
      <c r="I12" s="50" t="s">
        <v>1582</v>
      </c>
      <c r="J12" s="40">
        <v>17</v>
      </c>
      <c r="K12" s="50"/>
      <c r="L12" s="50"/>
      <c r="M12" s="50"/>
      <c r="N12" s="50"/>
      <c r="O12" s="50"/>
      <c r="P12" s="50"/>
    </row>
    <row r="13" spans="1:16" ht="27" customHeight="1">
      <c r="A13" s="40"/>
      <c r="B13" s="40">
        <v>6</v>
      </c>
      <c r="C13" s="60"/>
      <c r="D13" s="60"/>
      <c r="E13" s="60"/>
      <c r="F13" s="60"/>
      <c r="G13" s="60"/>
      <c r="H13" s="60"/>
      <c r="I13" s="50"/>
      <c r="J13" s="40">
        <v>18</v>
      </c>
      <c r="K13" s="50"/>
      <c r="L13" s="50"/>
      <c r="M13" s="50"/>
      <c r="N13" s="50"/>
      <c r="O13" s="50"/>
      <c r="P13" s="50"/>
    </row>
    <row r="14" spans="1:16" ht="27" customHeight="1">
      <c r="A14" s="53" t="s">
        <v>1583</v>
      </c>
      <c r="B14" s="40">
        <v>7</v>
      </c>
      <c r="C14" s="61"/>
      <c r="D14" s="61"/>
      <c r="E14" s="61"/>
      <c r="F14" s="61"/>
      <c r="G14" s="61"/>
      <c r="H14" s="61"/>
      <c r="I14" s="53" t="s">
        <v>1584</v>
      </c>
      <c r="J14" s="40">
        <v>19</v>
      </c>
      <c r="K14" s="40"/>
      <c r="L14" s="40"/>
      <c r="M14" s="40"/>
      <c r="N14" s="50"/>
      <c r="O14" s="50"/>
      <c r="P14" s="50"/>
    </row>
    <row r="15" spans="1:16" ht="27" customHeight="1">
      <c r="A15" s="49" t="s">
        <v>1585</v>
      </c>
      <c r="B15" s="40">
        <v>8</v>
      </c>
      <c r="C15" s="40"/>
      <c r="D15" s="40"/>
      <c r="E15" s="40"/>
      <c r="F15" s="40"/>
      <c r="G15" s="40"/>
      <c r="H15" s="50"/>
      <c r="I15" s="49" t="s">
        <v>1586</v>
      </c>
      <c r="J15" s="40">
        <v>20</v>
      </c>
      <c r="K15" s="40"/>
      <c r="L15" s="40"/>
      <c r="M15" s="40" t="s">
        <v>1587</v>
      </c>
      <c r="N15" s="40"/>
      <c r="O15" s="40"/>
      <c r="P15" s="40" t="s">
        <v>1587</v>
      </c>
    </row>
    <row r="16" spans="1:16" ht="27" customHeight="1">
      <c r="A16" s="49" t="s">
        <v>1588</v>
      </c>
      <c r="B16" s="40">
        <v>9</v>
      </c>
      <c r="C16" s="40"/>
      <c r="D16" s="40"/>
      <c r="E16" s="40"/>
      <c r="F16" s="40"/>
      <c r="G16" s="40"/>
      <c r="H16" s="50"/>
      <c r="I16" s="49" t="s">
        <v>1589</v>
      </c>
      <c r="J16" s="40">
        <v>21</v>
      </c>
      <c r="K16" s="40"/>
      <c r="L16" s="40"/>
      <c r="M16" s="40"/>
      <c r="N16" s="40"/>
      <c r="O16" s="40"/>
      <c r="P16" s="40"/>
    </row>
    <row r="17" spans="1:16" ht="27" customHeight="1">
      <c r="A17" s="61"/>
      <c r="B17" s="40">
        <v>10</v>
      </c>
      <c r="C17" s="40"/>
      <c r="D17" s="40"/>
      <c r="E17" s="40"/>
      <c r="F17" s="40"/>
      <c r="G17" s="40"/>
      <c r="H17" s="50"/>
      <c r="I17" s="50" t="s">
        <v>1590</v>
      </c>
      <c r="J17" s="40">
        <v>22</v>
      </c>
      <c r="K17" s="50"/>
      <c r="L17" s="50"/>
      <c r="M17" s="50"/>
      <c r="N17" s="50"/>
      <c r="O17" s="50"/>
      <c r="P17" s="50"/>
    </row>
    <row r="18" spans="1:16" ht="27" customHeight="1">
      <c r="A18" s="61"/>
      <c r="B18" s="40">
        <v>11</v>
      </c>
      <c r="C18" s="50"/>
      <c r="D18" s="50"/>
      <c r="E18" s="50"/>
      <c r="F18" s="50"/>
      <c r="G18" s="50"/>
      <c r="H18" s="50"/>
      <c r="I18" s="50" t="s">
        <v>1591</v>
      </c>
      <c r="J18" s="40">
        <v>23</v>
      </c>
      <c r="K18" s="50"/>
      <c r="L18" s="50"/>
      <c r="M18" s="50"/>
      <c r="N18" s="40"/>
      <c r="O18" s="40"/>
      <c r="P18" s="40"/>
    </row>
    <row r="19" spans="1:16" ht="27" customHeight="1">
      <c r="A19" s="53" t="s">
        <v>1592</v>
      </c>
      <c r="B19" s="40">
        <v>12</v>
      </c>
      <c r="C19" s="40"/>
      <c r="D19" s="40"/>
      <c r="E19" s="40"/>
      <c r="F19" s="40"/>
      <c r="G19" s="40"/>
      <c r="H19" s="50"/>
      <c r="I19" s="53" t="s">
        <v>1593</v>
      </c>
      <c r="J19" s="40">
        <v>24</v>
      </c>
      <c r="K19" s="40"/>
      <c r="L19" s="40"/>
      <c r="M19" s="40"/>
      <c r="N19" s="40"/>
      <c r="O19" s="40"/>
      <c r="P19" s="50"/>
    </row>
    <row r="20" spans="1:16">
      <c r="A20" s="62"/>
      <c r="B20" s="63"/>
      <c r="C20" s="62"/>
      <c r="D20" s="62"/>
      <c r="E20" s="62"/>
      <c r="F20" s="31"/>
      <c r="G20" s="31"/>
      <c r="H20" s="31"/>
      <c r="I20" s="31"/>
      <c r="J20" s="63"/>
      <c r="K20" s="31"/>
      <c r="L20" s="31"/>
      <c r="M20" s="31"/>
      <c r="N20" s="31"/>
      <c r="O20" s="31"/>
      <c r="P20" s="31"/>
    </row>
  </sheetData>
  <autoFilter ref="A1:P20">
    <extLst/>
  </autoFilter>
  <mergeCells count="11">
    <mergeCell ref="A1:P1"/>
    <mergeCell ref="A4:H4"/>
    <mergeCell ref="I4:P4"/>
    <mergeCell ref="C5:E5"/>
    <mergeCell ref="F5:H5"/>
    <mergeCell ref="K5:M5"/>
    <mergeCell ref="N5:P5"/>
    <mergeCell ref="A5:A6"/>
    <mergeCell ref="B5:B6"/>
    <mergeCell ref="I5:I6"/>
    <mergeCell ref="J5:J6"/>
  </mergeCells>
  <phoneticPr fontId="18" type="noConversion"/>
  <printOptions horizontalCentered="1" verticalCentered="1"/>
  <pageMargins left="0.55118110236220497" right="0.35433070866141703" top="0.78740157480314998" bottom="0.78740157480314998" header="0.511811023622047" footer="0.511811023622047"/>
  <pageSetup paperSize="9" scale="75" orientation="landscape" r:id="rId1"/>
  <headerFooter alignWithMargins="0"/>
</worksheet>
</file>

<file path=xl/worksheets/sheet17.xml><?xml version="1.0" encoding="utf-8"?>
<worksheet xmlns="http://schemas.openxmlformats.org/spreadsheetml/2006/main" xmlns:r="http://schemas.openxmlformats.org/officeDocument/2006/relationships">
  <sheetPr>
    <pageSetUpPr fitToPage="1"/>
  </sheetPr>
  <dimension ref="A1:J27"/>
  <sheetViews>
    <sheetView view="pageBreakPreview" zoomScaleNormal="100" zoomScaleSheetLayoutView="100" workbookViewId="0">
      <selection activeCell="D4" sqref="D4:F4"/>
    </sheetView>
  </sheetViews>
  <sheetFormatPr defaultColWidth="9" defaultRowHeight="14.25"/>
  <cols>
    <col min="1" max="1" width="10.125" customWidth="1"/>
    <col min="2" max="2" width="42" customWidth="1"/>
    <col min="3" max="3" width="4.75" style="46" customWidth="1"/>
    <col min="4" max="10" width="10.625" customWidth="1"/>
  </cols>
  <sheetData>
    <row r="1" spans="1:10" ht="36.75" customHeight="1">
      <c r="A1" s="270" t="s">
        <v>1594</v>
      </c>
      <c r="B1" s="270"/>
      <c r="C1" s="270"/>
      <c r="D1" s="270"/>
      <c r="E1" s="270"/>
      <c r="F1" s="270"/>
      <c r="G1" s="270"/>
      <c r="H1" s="270"/>
      <c r="I1" s="270"/>
      <c r="J1" s="270"/>
    </row>
    <row r="2" spans="1:10" ht="15.75" customHeight="1">
      <c r="J2" s="42" t="s">
        <v>1595</v>
      </c>
    </row>
    <row r="3" spans="1:10" ht="13.5" customHeight="1">
      <c r="A3" s="45" t="s">
        <v>1562</v>
      </c>
      <c r="J3" s="42" t="s">
        <v>1563</v>
      </c>
    </row>
    <row r="4" spans="1:10" s="45" customFormat="1" ht="17.45" customHeight="1">
      <c r="A4" s="277" t="s">
        <v>1596</v>
      </c>
      <c r="B4" s="277" t="s">
        <v>1597</v>
      </c>
      <c r="C4" s="279" t="s">
        <v>1567</v>
      </c>
      <c r="D4" s="279" t="s">
        <v>1568</v>
      </c>
      <c r="E4" s="279"/>
      <c r="F4" s="279"/>
      <c r="G4" s="279" t="s">
        <v>1569</v>
      </c>
      <c r="H4" s="279"/>
      <c r="I4" s="279"/>
      <c r="J4" s="280" t="s">
        <v>1598</v>
      </c>
    </row>
    <row r="5" spans="1:10" s="45" customFormat="1" ht="21.75" customHeight="1">
      <c r="A5" s="278"/>
      <c r="B5" s="278"/>
      <c r="C5" s="279"/>
      <c r="D5" s="40" t="s">
        <v>1183</v>
      </c>
      <c r="E5" s="40" t="s">
        <v>1570</v>
      </c>
      <c r="F5" s="40" t="s">
        <v>1571</v>
      </c>
      <c r="G5" s="40" t="s">
        <v>1183</v>
      </c>
      <c r="H5" s="40" t="s">
        <v>1570</v>
      </c>
      <c r="I5" s="40" t="s">
        <v>1571</v>
      </c>
      <c r="J5" s="281"/>
    </row>
    <row r="6" spans="1:10" s="45" customFormat="1" ht="21.75" customHeight="1">
      <c r="A6" s="48"/>
      <c r="B6" s="47" t="s">
        <v>1572</v>
      </c>
      <c r="C6" s="40"/>
      <c r="D6" s="40">
        <v>1</v>
      </c>
      <c r="E6" s="40">
        <v>2</v>
      </c>
      <c r="F6" s="40">
        <v>3</v>
      </c>
      <c r="G6" s="40">
        <v>4</v>
      </c>
      <c r="H6" s="40">
        <v>5</v>
      </c>
      <c r="I6" s="40">
        <v>6</v>
      </c>
      <c r="J6" s="40">
        <v>7</v>
      </c>
    </row>
    <row r="7" spans="1:10" s="45" customFormat="1" ht="17.45" customHeight="1">
      <c r="A7" s="49">
        <v>1030601</v>
      </c>
      <c r="B7" s="50" t="s">
        <v>1573</v>
      </c>
      <c r="C7" s="40">
        <v>1</v>
      </c>
      <c r="D7" s="50"/>
      <c r="E7" s="50"/>
      <c r="F7" s="50"/>
      <c r="G7" s="50"/>
      <c r="H7" s="50"/>
      <c r="I7" s="50"/>
      <c r="J7" s="50"/>
    </row>
    <row r="8" spans="1:10" s="45" customFormat="1" ht="17.45" customHeight="1">
      <c r="A8" s="49">
        <v>103060103</v>
      </c>
      <c r="B8" s="50" t="s">
        <v>1599</v>
      </c>
      <c r="C8" s="40">
        <v>2</v>
      </c>
      <c r="D8" s="50"/>
      <c r="E8" s="50"/>
      <c r="F8" s="50"/>
      <c r="G8" s="50"/>
      <c r="H8" s="50"/>
      <c r="I8" s="50"/>
      <c r="J8" s="50"/>
    </row>
    <row r="9" spans="1:10" s="45" customFormat="1" ht="17.45" customHeight="1">
      <c r="A9" s="49">
        <v>103060104</v>
      </c>
      <c r="B9" s="50" t="s">
        <v>1600</v>
      </c>
      <c r="C9" s="40">
        <v>3</v>
      </c>
      <c r="D9" s="50"/>
      <c r="E9" s="50"/>
      <c r="F9" s="50"/>
      <c r="G9" s="50"/>
      <c r="H9" s="50"/>
      <c r="I9" s="50"/>
      <c r="J9" s="50"/>
    </row>
    <row r="10" spans="1:10" s="45" customFormat="1" ht="17.45" customHeight="1">
      <c r="A10" s="49"/>
      <c r="B10" s="51" t="s">
        <v>1214</v>
      </c>
      <c r="C10" s="40">
        <v>4</v>
      </c>
      <c r="D10" s="50"/>
      <c r="E10" s="50"/>
      <c r="F10" s="50"/>
      <c r="G10" s="50"/>
      <c r="H10" s="50"/>
      <c r="I10" s="50"/>
      <c r="J10" s="50"/>
    </row>
    <row r="11" spans="1:10" s="45" customFormat="1" ht="17.45" customHeight="1">
      <c r="A11" s="49">
        <v>103060198</v>
      </c>
      <c r="B11" s="50" t="s">
        <v>1601</v>
      </c>
      <c r="C11" s="40">
        <v>5</v>
      </c>
      <c r="D11" s="50"/>
      <c r="E11" s="50"/>
      <c r="F11" s="50"/>
      <c r="G11" s="51"/>
      <c r="H11" s="51"/>
      <c r="I11" s="50"/>
      <c r="J11" s="50"/>
    </row>
    <row r="12" spans="1:10" s="45" customFormat="1" ht="17.45" customHeight="1">
      <c r="A12" s="49">
        <v>1030602</v>
      </c>
      <c r="B12" s="50" t="s">
        <v>1575</v>
      </c>
      <c r="C12" s="40">
        <v>6</v>
      </c>
      <c r="D12" s="50"/>
      <c r="E12" s="50"/>
      <c r="F12" s="50"/>
      <c r="G12" s="50"/>
      <c r="H12" s="50"/>
      <c r="I12" s="50"/>
      <c r="J12" s="50"/>
    </row>
    <row r="13" spans="1:10" s="45" customFormat="1" ht="17.45" customHeight="1">
      <c r="A13" s="49">
        <v>103060202</v>
      </c>
      <c r="B13" s="52" t="s">
        <v>1602</v>
      </c>
      <c r="C13" s="40">
        <v>7</v>
      </c>
      <c r="D13" s="50"/>
      <c r="E13" s="50"/>
      <c r="F13" s="50"/>
      <c r="G13" s="50"/>
      <c r="H13" s="50"/>
      <c r="I13" s="50"/>
      <c r="J13" s="50"/>
    </row>
    <row r="14" spans="1:10" s="45" customFormat="1" ht="17.45" customHeight="1">
      <c r="A14" s="49">
        <v>103060203</v>
      </c>
      <c r="B14" s="52" t="s">
        <v>1603</v>
      </c>
      <c r="C14" s="40">
        <v>8</v>
      </c>
      <c r="D14" s="50"/>
      <c r="E14" s="50"/>
      <c r="F14" s="50"/>
      <c r="G14" s="52"/>
      <c r="H14" s="52"/>
      <c r="I14" s="50"/>
      <c r="J14" s="50"/>
    </row>
    <row r="15" spans="1:10" s="45" customFormat="1" ht="17.45" customHeight="1">
      <c r="A15" s="49">
        <v>103060298</v>
      </c>
      <c r="B15" s="52" t="s">
        <v>1604</v>
      </c>
      <c r="C15" s="40">
        <v>9</v>
      </c>
      <c r="D15" s="50"/>
      <c r="E15" s="50"/>
      <c r="F15" s="50"/>
      <c r="G15" s="52"/>
      <c r="H15" s="52"/>
      <c r="I15" s="50"/>
      <c r="J15" s="50"/>
    </row>
    <row r="16" spans="1:10" s="45" customFormat="1" ht="17.45" customHeight="1">
      <c r="A16" s="49">
        <v>1030603</v>
      </c>
      <c r="B16" s="50" t="s">
        <v>1577</v>
      </c>
      <c r="C16" s="40">
        <v>10</v>
      </c>
      <c r="D16" s="50"/>
      <c r="E16" s="50"/>
      <c r="F16" s="50"/>
      <c r="G16" s="52"/>
      <c r="H16" s="52"/>
      <c r="I16" s="50"/>
      <c r="J16" s="50"/>
    </row>
    <row r="17" spans="1:10" s="45" customFormat="1" ht="17.45" customHeight="1">
      <c r="A17" s="49">
        <v>103060304</v>
      </c>
      <c r="B17" s="52" t="s">
        <v>1605</v>
      </c>
      <c r="C17" s="40">
        <v>11</v>
      </c>
      <c r="D17" s="50"/>
      <c r="E17" s="50"/>
      <c r="F17" s="50"/>
      <c r="G17" s="50"/>
      <c r="H17" s="50"/>
      <c r="I17" s="50"/>
      <c r="J17" s="50"/>
    </row>
    <row r="18" spans="1:10" s="45" customFormat="1" ht="17.45" customHeight="1">
      <c r="A18" s="49">
        <v>103060305</v>
      </c>
      <c r="B18" s="52" t="s">
        <v>1606</v>
      </c>
      <c r="C18" s="40">
        <v>12</v>
      </c>
      <c r="D18" s="50"/>
      <c r="E18" s="50"/>
      <c r="F18" s="50"/>
      <c r="G18" s="50"/>
      <c r="H18" s="50"/>
      <c r="I18" s="50"/>
      <c r="J18" s="50"/>
    </row>
    <row r="19" spans="1:10" s="45" customFormat="1" ht="17.45" customHeight="1">
      <c r="A19" s="49">
        <v>103060398</v>
      </c>
      <c r="B19" s="52" t="s">
        <v>1607</v>
      </c>
      <c r="C19" s="40">
        <v>13</v>
      </c>
      <c r="D19" s="50"/>
      <c r="E19" s="50"/>
      <c r="F19" s="52"/>
      <c r="G19" s="52"/>
      <c r="H19" s="52"/>
      <c r="I19" s="50"/>
      <c r="J19" s="50"/>
    </row>
    <row r="20" spans="1:10" s="45" customFormat="1" ht="17.45" customHeight="1">
      <c r="A20" s="49">
        <v>1030604</v>
      </c>
      <c r="B20" s="50" t="s">
        <v>1579</v>
      </c>
      <c r="C20" s="40">
        <v>14</v>
      </c>
      <c r="D20" s="50"/>
      <c r="E20" s="50"/>
      <c r="F20" s="52"/>
      <c r="G20" s="52"/>
      <c r="H20" s="52"/>
      <c r="I20" s="50"/>
      <c r="J20" s="50"/>
    </row>
    <row r="21" spans="1:10" s="45" customFormat="1" ht="17.45" customHeight="1">
      <c r="A21" s="49">
        <v>103060401</v>
      </c>
      <c r="B21" s="52" t="s">
        <v>1608</v>
      </c>
      <c r="C21" s="40">
        <v>15</v>
      </c>
      <c r="D21" s="50"/>
      <c r="E21" s="50"/>
      <c r="F21" s="50"/>
      <c r="G21" s="50"/>
      <c r="H21" s="50"/>
      <c r="I21" s="50"/>
      <c r="J21" s="50"/>
    </row>
    <row r="22" spans="1:10" s="45" customFormat="1" ht="17.45" customHeight="1">
      <c r="A22" s="49">
        <v>103060402</v>
      </c>
      <c r="B22" s="52" t="s">
        <v>1609</v>
      </c>
      <c r="C22" s="40">
        <v>16</v>
      </c>
      <c r="D22" s="50"/>
      <c r="E22" s="50"/>
      <c r="F22" s="52"/>
      <c r="G22" s="52"/>
      <c r="H22" s="52"/>
      <c r="I22" s="50"/>
      <c r="J22" s="50"/>
    </row>
    <row r="23" spans="1:10" s="45" customFormat="1" ht="17.45" customHeight="1">
      <c r="A23" s="49">
        <v>103060498</v>
      </c>
      <c r="B23" s="52" t="s">
        <v>1610</v>
      </c>
      <c r="C23" s="40">
        <v>17</v>
      </c>
      <c r="D23" s="50"/>
      <c r="E23" s="50"/>
      <c r="F23" s="52"/>
      <c r="G23" s="52"/>
      <c r="H23" s="52"/>
      <c r="I23" s="50"/>
      <c r="J23" s="50"/>
    </row>
    <row r="24" spans="1:10" s="45" customFormat="1" ht="17.45" customHeight="1">
      <c r="A24" s="49">
        <v>1030698</v>
      </c>
      <c r="B24" s="50" t="s">
        <v>1581</v>
      </c>
      <c r="C24" s="40">
        <v>18</v>
      </c>
      <c r="D24" s="50"/>
      <c r="E24" s="50"/>
      <c r="F24" s="52"/>
      <c r="G24" s="52"/>
      <c r="H24" s="52"/>
      <c r="I24" s="50"/>
      <c r="J24" s="50"/>
    </row>
    <row r="25" spans="1:10" s="45" customFormat="1" ht="17.45" customHeight="1">
      <c r="A25" s="49"/>
      <c r="B25" s="53" t="s">
        <v>1611</v>
      </c>
      <c r="C25" s="40">
        <v>19</v>
      </c>
      <c r="D25" s="54"/>
      <c r="E25" s="54"/>
      <c r="F25" s="54"/>
      <c r="G25" s="55"/>
      <c r="H25" s="55"/>
      <c r="I25" s="54"/>
      <c r="J25" s="50"/>
    </row>
    <row r="26" spans="1:10" s="45" customFormat="1" ht="17.45" customHeight="1">
      <c r="A26" s="49"/>
      <c r="B26" s="53" t="s">
        <v>1585</v>
      </c>
      <c r="C26" s="40">
        <v>20</v>
      </c>
      <c r="D26" s="50"/>
      <c r="E26" s="40"/>
      <c r="F26" s="52"/>
      <c r="G26" s="52"/>
      <c r="H26" s="40"/>
      <c r="I26" s="50"/>
      <c r="J26" s="50"/>
    </row>
    <row r="27" spans="1:10" ht="20.100000000000001" customHeight="1">
      <c r="A27" s="56"/>
    </row>
  </sheetData>
  <mergeCells count="7">
    <mergeCell ref="A1:J1"/>
    <mergeCell ref="D4:F4"/>
    <mergeCell ref="G4:I4"/>
    <mergeCell ref="A4:A5"/>
    <mergeCell ref="B4:B5"/>
    <mergeCell ref="C4:C5"/>
    <mergeCell ref="J4:J5"/>
  </mergeCells>
  <phoneticPr fontId="18" type="noConversion"/>
  <printOptions horizontalCentered="1"/>
  <pageMargins left="0.39370078740157499" right="0.39370078740157499" top="0.39370078740157499" bottom="0.39370078740157499" header="0.511811023622047" footer="0.511811023622047"/>
  <pageSetup paperSize="9" scale="99" fitToHeight="0" orientation="landscape" r:id="rId1"/>
  <headerFooter alignWithMargins="0"/>
</worksheet>
</file>

<file path=xl/worksheets/sheet18.xml><?xml version="1.0" encoding="utf-8"?>
<worksheet xmlns="http://schemas.openxmlformats.org/spreadsheetml/2006/main" xmlns:r="http://schemas.openxmlformats.org/officeDocument/2006/relationships">
  <dimension ref="A1:V32"/>
  <sheetViews>
    <sheetView view="pageBreakPreview" zoomScaleNormal="85" zoomScaleSheetLayoutView="100" workbookViewId="0">
      <selection activeCell="D4" sqref="D4:L4"/>
    </sheetView>
  </sheetViews>
  <sheetFormatPr defaultColWidth="9" defaultRowHeight="14.25"/>
  <cols>
    <col min="1" max="1" width="10.75" customWidth="1"/>
    <col min="2" max="2" width="43.75" customWidth="1"/>
    <col min="3" max="3" width="5.25" style="29" customWidth="1"/>
    <col min="4" max="4" width="5.25" customWidth="1"/>
    <col min="5" max="12" width="6.625" customWidth="1"/>
    <col min="13" max="13" width="5.25" customWidth="1"/>
    <col min="14" max="21" width="6.625" customWidth="1"/>
    <col min="22" max="22" width="7.125" customWidth="1"/>
  </cols>
  <sheetData>
    <row r="1" spans="1:22" ht="20.100000000000001" customHeight="1">
      <c r="A1" s="287" t="s">
        <v>1612</v>
      </c>
      <c r="B1" s="287"/>
      <c r="C1" s="287"/>
      <c r="D1" s="287"/>
      <c r="E1" s="287"/>
      <c r="F1" s="287"/>
      <c r="G1" s="287"/>
      <c r="H1" s="287"/>
      <c r="I1" s="287"/>
      <c r="J1" s="287"/>
      <c r="K1" s="287"/>
      <c r="L1" s="287"/>
      <c r="M1" s="287"/>
      <c r="N1" s="287"/>
      <c r="O1" s="287"/>
      <c r="P1" s="287"/>
      <c r="Q1" s="287"/>
      <c r="R1" s="287"/>
      <c r="S1" s="287"/>
      <c r="T1" s="287"/>
      <c r="U1" s="287"/>
      <c r="V1" s="287"/>
    </row>
    <row r="2" spans="1:22" ht="20.100000000000001" customHeight="1">
      <c r="V2" s="42" t="s">
        <v>1613</v>
      </c>
    </row>
    <row r="3" spans="1:22" ht="20.100000000000001" customHeight="1">
      <c r="A3" s="288" t="s">
        <v>1562</v>
      </c>
      <c r="B3" s="288"/>
      <c r="C3" s="30"/>
      <c r="D3" s="31"/>
      <c r="E3" s="31"/>
      <c r="F3" s="31"/>
      <c r="G3" s="31"/>
      <c r="H3" s="31"/>
      <c r="I3" s="31"/>
      <c r="J3" s="31"/>
      <c r="K3" s="31"/>
      <c r="L3" s="31"/>
      <c r="M3" s="31"/>
      <c r="N3" s="31"/>
      <c r="O3" s="31"/>
      <c r="P3" s="31"/>
      <c r="Q3" s="31"/>
      <c r="R3" s="31"/>
      <c r="S3" s="31"/>
      <c r="T3" s="31"/>
      <c r="U3" s="31"/>
      <c r="V3" s="43" t="s">
        <v>1563</v>
      </c>
    </row>
    <row r="4" spans="1:22" s="28" customFormat="1" ht="20.100000000000001" customHeight="1">
      <c r="A4" s="284" t="s">
        <v>1596</v>
      </c>
      <c r="B4" s="282" t="s">
        <v>1597</v>
      </c>
      <c r="C4" s="282" t="s">
        <v>1567</v>
      </c>
      <c r="D4" s="289" t="s">
        <v>1568</v>
      </c>
      <c r="E4" s="289"/>
      <c r="F4" s="289"/>
      <c r="G4" s="289"/>
      <c r="H4" s="289"/>
      <c r="I4" s="289"/>
      <c r="J4" s="289"/>
      <c r="K4" s="289"/>
      <c r="L4" s="289"/>
      <c r="M4" s="289" t="s">
        <v>1569</v>
      </c>
      <c r="N4" s="289"/>
      <c r="O4" s="289"/>
      <c r="P4" s="289"/>
      <c r="Q4" s="289"/>
      <c r="R4" s="289"/>
      <c r="S4" s="289"/>
      <c r="T4" s="289"/>
      <c r="U4" s="289"/>
      <c r="V4" s="284" t="s">
        <v>1598</v>
      </c>
    </row>
    <row r="5" spans="1:22" s="28" customFormat="1" ht="20.100000000000001" customHeight="1">
      <c r="A5" s="285"/>
      <c r="B5" s="291"/>
      <c r="C5" s="291"/>
      <c r="D5" s="282" t="s">
        <v>1047</v>
      </c>
      <c r="E5" s="289" t="s">
        <v>1183</v>
      </c>
      <c r="F5" s="289"/>
      <c r="G5" s="290" t="s">
        <v>1614</v>
      </c>
      <c r="H5" s="290"/>
      <c r="I5" s="290" t="s">
        <v>1615</v>
      </c>
      <c r="J5" s="290"/>
      <c r="K5" s="289" t="s">
        <v>1173</v>
      </c>
      <c r="L5" s="289"/>
      <c r="M5" s="282" t="s">
        <v>1047</v>
      </c>
      <c r="N5" s="289" t="s">
        <v>1183</v>
      </c>
      <c r="O5" s="289"/>
      <c r="P5" s="290" t="s">
        <v>1614</v>
      </c>
      <c r="Q5" s="290"/>
      <c r="R5" s="290" t="s">
        <v>1615</v>
      </c>
      <c r="S5" s="290"/>
      <c r="T5" s="289" t="s">
        <v>1173</v>
      </c>
      <c r="U5" s="289"/>
      <c r="V5" s="285"/>
    </row>
    <row r="6" spans="1:22" s="28" customFormat="1" ht="38.25" customHeight="1">
      <c r="A6" s="286"/>
      <c r="B6" s="283"/>
      <c r="C6" s="283"/>
      <c r="D6" s="283"/>
      <c r="E6" s="33" t="s">
        <v>1570</v>
      </c>
      <c r="F6" s="33" t="s">
        <v>1571</v>
      </c>
      <c r="G6" s="33" t="s">
        <v>1570</v>
      </c>
      <c r="H6" s="33" t="s">
        <v>1571</v>
      </c>
      <c r="I6" s="33" t="s">
        <v>1570</v>
      </c>
      <c r="J6" s="33" t="s">
        <v>1571</v>
      </c>
      <c r="K6" s="33" t="s">
        <v>1570</v>
      </c>
      <c r="L6" s="33" t="s">
        <v>1571</v>
      </c>
      <c r="M6" s="283"/>
      <c r="N6" s="33" t="s">
        <v>1570</v>
      </c>
      <c r="O6" s="33" t="s">
        <v>1571</v>
      </c>
      <c r="P6" s="33" t="s">
        <v>1570</v>
      </c>
      <c r="Q6" s="33" t="s">
        <v>1571</v>
      </c>
      <c r="R6" s="33" t="s">
        <v>1570</v>
      </c>
      <c r="S6" s="33" t="s">
        <v>1571</v>
      </c>
      <c r="T6" s="33" t="s">
        <v>1570</v>
      </c>
      <c r="U6" s="33" t="s">
        <v>1571</v>
      </c>
      <c r="V6" s="286"/>
    </row>
    <row r="7" spans="1:22" s="28" customFormat="1" ht="18" customHeight="1">
      <c r="A7" s="35"/>
      <c r="B7" s="34" t="s">
        <v>1572</v>
      </c>
      <c r="C7" s="34"/>
      <c r="D7" s="34">
        <v>1</v>
      </c>
      <c r="E7" s="33">
        <v>2</v>
      </c>
      <c r="F7" s="34">
        <v>3</v>
      </c>
      <c r="G7" s="33">
        <v>4</v>
      </c>
      <c r="H7" s="34">
        <v>5</v>
      </c>
      <c r="I7" s="33">
        <v>6</v>
      </c>
      <c r="J7" s="34">
        <v>7</v>
      </c>
      <c r="K7" s="33">
        <v>8</v>
      </c>
      <c r="L7" s="34">
        <v>9</v>
      </c>
      <c r="M7" s="33">
        <v>10</v>
      </c>
      <c r="N7" s="34">
        <v>11</v>
      </c>
      <c r="O7" s="33">
        <v>12</v>
      </c>
      <c r="P7" s="34">
        <v>13</v>
      </c>
      <c r="Q7" s="33">
        <v>14</v>
      </c>
      <c r="R7" s="34">
        <v>15</v>
      </c>
      <c r="S7" s="33">
        <v>16</v>
      </c>
      <c r="T7" s="34">
        <v>17</v>
      </c>
      <c r="U7" s="33">
        <v>18</v>
      </c>
      <c r="V7" s="34">
        <v>19</v>
      </c>
    </row>
    <row r="8" spans="1:22" s="28" customFormat="1" ht="18" customHeight="1">
      <c r="A8" s="36">
        <v>223</v>
      </c>
      <c r="B8" s="37" t="s">
        <v>1616</v>
      </c>
      <c r="C8" s="32">
        <v>1</v>
      </c>
      <c r="D8" s="37"/>
      <c r="E8" s="37"/>
      <c r="F8" s="38"/>
      <c r="G8" s="38"/>
      <c r="H8" s="38"/>
      <c r="I8" s="38"/>
      <c r="J8" s="38"/>
      <c r="K8" s="38"/>
      <c r="L8" s="38"/>
      <c r="M8" s="38"/>
      <c r="N8" s="38"/>
      <c r="O8" s="38"/>
      <c r="P8" s="38"/>
      <c r="Q8" s="38"/>
      <c r="R8" s="38"/>
      <c r="S8" s="38"/>
      <c r="T8" s="38"/>
      <c r="U8" s="38"/>
      <c r="V8" s="37"/>
    </row>
    <row r="9" spans="1:22" s="28" customFormat="1" ht="18" customHeight="1">
      <c r="A9" s="36">
        <v>22301</v>
      </c>
      <c r="B9" s="37" t="s">
        <v>1617</v>
      </c>
      <c r="C9" s="32">
        <v>2</v>
      </c>
      <c r="D9" s="37"/>
      <c r="E9" s="37"/>
      <c r="F9" s="38"/>
      <c r="G9" s="38"/>
      <c r="H9" s="38"/>
      <c r="I9" s="38"/>
      <c r="J9" s="38"/>
      <c r="K9" s="38"/>
      <c r="L9" s="38"/>
      <c r="M9" s="38"/>
      <c r="N9" s="38"/>
      <c r="O9" s="38"/>
      <c r="P9" s="38"/>
      <c r="Q9" s="38"/>
      <c r="R9" s="38"/>
      <c r="S9" s="38"/>
      <c r="T9" s="38"/>
      <c r="U9" s="38"/>
      <c r="V9" s="37"/>
    </row>
    <row r="10" spans="1:22" s="28" customFormat="1" ht="18" customHeight="1">
      <c r="A10" s="36">
        <v>2230101</v>
      </c>
      <c r="B10" s="37" t="s">
        <v>1618</v>
      </c>
      <c r="C10" s="32">
        <v>3</v>
      </c>
      <c r="D10" s="37"/>
      <c r="E10" s="37"/>
      <c r="F10" s="38"/>
      <c r="G10" s="38"/>
      <c r="H10" s="38"/>
      <c r="I10" s="38"/>
      <c r="J10" s="38"/>
      <c r="K10" s="38"/>
      <c r="L10" s="38"/>
      <c r="M10" s="38"/>
      <c r="N10" s="38"/>
      <c r="O10" s="38"/>
      <c r="P10" s="38"/>
      <c r="Q10" s="38"/>
      <c r="R10" s="38"/>
      <c r="S10" s="38"/>
      <c r="T10" s="38"/>
      <c r="U10" s="38"/>
      <c r="V10" s="37"/>
    </row>
    <row r="11" spans="1:22" s="28" customFormat="1" ht="18" customHeight="1">
      <c r="A11" s="36">
        <v>2230102</v>
      </c>
      <c r="B11" s="37" t="s">
        <v>1619</v>
      </c>
      <c r="C11" s="32">
        <v>4</v>
      </c>
      <c r="D11" s="37"/>
      <c r="E11" s="37"/>
      <c r="F11" s="38"/>
      <c r="G11" s="38"/>
      <c r="H11" s="38"/>
      <c r="I11" s="38"/>
      <c r="J11" s="38"/>
      <c r="K11" s="38"/>
      <c r="L11" s="38"/>
      <c r="M11" s="38"/>
      <c r="N11" s="38"/>
      <c r="O11" s="38"/>
      <c r="P11" s="38"/>
      <c r="Q11" s="38"/>
      <c r="R11" s="38"/>
      <c r="S11" s="38"/>
      <c r="T11" s="38"/>
      <c r="U11" s="38"/>
      <c r="V11" s="37"/>
    </row>
    <row r="12" spans="1:22" s="28" customFormat="1" ht="18" customHeight="1">
      <c r="A12" s="36">
        <v>2230103</v>
      </c>
      <c r="B12" s="37" t="s">
        <v>1620</v>
      </c>
      <c r="C12" s="32">
        <v>5</v>
      </c>
      <c r="D12" s="37"/>
      <c r="E12" s="37"/>
      <c r="F12" s="38"/>
      <c r="G12" s="38"/>
      <c r="H12" s="38"/>
      <c r="I12" s="38"/>
      <c r="J12" s="38"/>
      <c r="K12" s="38"/>
      <c r="L12" s="38"/>
      <c r="M12" s="38"/>
      <c r="N12" s="38"/>
      <c r="O12" s="38"/>
      <c r="P12" s="38"/>
      <c r="Q12" s="38"/>
      <c r="R12" s="38"/>
      <c r="S12" s="38"/>
      <c r="T12" s="38"/>
      <c r="U12" s="38"/>
      <c r="V12" s="37"/>
    </row>
    <row r="13" spans="1:22" s="28" customFormat="1" ht="18" customHeight="1">
      <c r="A13" s="36"/>
      <c r="B13" s="32" t="s">
        <v>1214</v>
      </c>
      <c r="C13" s="32">
        <v>6</v>
      </c>
      <c r="D13" s="37"/>
      <c r="E13" s="37"/>
      <c r="F13" s="38"/>
      <c r="G13" s="38"/>
      <c r="H13" s="38"/>
      <c r="I13" s="38"/>
      <c r="J13" s="38"/>
      <c r="K13" s="38"/>
      <c r="L13" s="38"/>
      <c r="M13" s="38"/>
      <c r="N13" s="38"/>
      <c r="O13" s="38"/>
      <c r="P13" s="38"/>
      <c r="Q13" s="38"/>
      <c r="R13" s="38"/>
      <c r="S13" s="38"/>
      <c r="T13" s="38"/>
      <c r="U13" s="38"/>
      <c r="V13" s="37"/>
    </row>
    <row r="14" spans="1:22" s="28" customFormat="1" ht="18" customHeight="1">
      <c r="A14" s="36">
        <v>2230199</v>
      </c>
      <c r="B14" s="37" t="s">
        <v>1621</v>
      </c>
      <c r="C14" s="32">
        <v>7</v>
      </c>
      <c r="D14" s="37"/>
      <c r="E14" s="37"/>
      <c r="F14" s="38"/>
      <c r="G14" s="38"/>
      <c r="H14" s="38"/>
      <c r="I14" s="38"/>
      <c r="J14" s="38"/>
      <c r="K14" s="38"/>
      <c r="L14" s="38"/>
      <c r="M14" s="38"/>
      <c r="N14" s="38"/>
      <c r="O14" s="38"/>
      <c r="P14" s="38"/>
      <c r="Q14" s="38"/>
      <c r="R14" s="38"/>
      <c r="S14" s="38"/>
      <c r="T14" s="38"/>
      <c r="U14" s="38"/>
      <c r="V14" s="37"/>
    </row>
    <row r="15" spans="1:22" s="28" customFormat="1" ht="18" customHeight="1">
      <c r="A15" s="36">
        <v>22302</v>
      </c>
      <c r="B15" s="37" t="s">
        <v>1622</v>
      </c>
      <c r="C15" s="32">
        <v>8</v>
      </c>
      <c r="D15" s="37"/>
      <c r="E15" s="38"/>
      <c r="F15" s="38"/>
      <c r="G15" s="38"/>
      <c r="H15" s="38"/>
      <c r="I15" s="38"/>
      <c r="J15" s="38"/>
      <c r="K15" s="38"/>
      <c r="L15" s="38"/>
      <c r="M15" s="38"/>
      <c r="N15" s="38"/>
      <c r="O15" s="38"/>
      <c r="P15" s="38"/>
      <c r="Q15" s="38"/>
      <c r="R15" s="38"/>
      <c r="S15" s="38"/>
      <c r="T15" s="38"/>
      <c r="U15" s="37"/>
      <c r="V15" s="44"/>
    </row>
    <row r="16" spans="1:22" s="28" customFormat="1" ht="18" customHeight="1">
      <c r="A16" s="36">
        <v>2230201</v>
      </c>
      <c r="B16" s="36" t="s">
        <v>1623</v>
      </c>
      <c r="C16" s="32">
        <v>9</v>
      </c>
      <c r="D16" s="32"/>
      <c r="E16" s="37"/>
      <c r="F16" s="37"/>
      <c r="G16" s="37"/>
      <c r="H16" s="37"/>
      <c r="I16" s="37"/>
      <c r="J16" s="37"/>
      <c r="K16" s="37"/>
      <c r="L16" s="37"/>
      <c r="M16" s="37"/>
      <c r="N16" s="37"/>
      <c r="O16" s="37"/>
      <c r="P16" s="37"/>
      <c r="Q16" s="37"/>
      <c r="R16" s="37"/>
      <c r="S16" s="37"/>
      <c r="T16" s="37"/>
      <c r="U16" s="37"/>
      <c r="V16" s="44"/>
    </row>
    <row r="17" spans="1:22" s="28" customFormat="1" ht="18" customHeight="1">
      <c r="A17" s="36">
        <v>2230202</v>
      </c>
      <c r="B17" s="37" t="s">
        <v>1624</v>
      </c>
      <c r="C17" s="32">
        <v>10</v>
      </c>
      <c r="D17" s="37"/>
      <c r="E17" s="37"/>
      <c r="F17" s="37"/>
      <c r="G17" s="37"/>
      <c r="H17" s="37"/>
      <c r="I17" s="37"/>
      <c r="J17" s="37"/>
      <c r="K17" s="37"/>
      <c r="L17" s="37"/>
      <c r="M17" s="37"/>
      <c r="N17" s="37"/>
      <c r="O17" s="37"/>
      <c r="P17" s="37"/>
      <c r="Q17" s="37"/>
      <c r="R17" s="37"/>
      <c r="S17" s="37"/>
      <c r="T17" s="37"/>
      <c r="U17" s="37"/>
      <c r="V17" s="44"/>
    </row>
    <row r="18" spans="1:22" s="28" customFormat="1" ht="18" customHeight="1">
      <c r="A18" s="36">
        <v>2230203</v>
      </c>
      <c r="B18" s="36" t="s">
        <v>1625</v>
      </c>
      <c r="C18" s="32">
        <v>11</v>
      </c>
      <c r="D18" s="32"/>
      <c r="E18" s="37"/>
      <c r="F18" s="37"/>
      <c r="G18" s="37"/>
      <c r="H18" s="37"/>
      <c r="I18" s="37"/>
      <c r="J18" s="37"/>
      <c r="K18" s="37"/>
      <c r="L18" s="37"/>
      <c r="M18" s="37"/>
      <c r="N18" s="37"/>
      <c r="O18" s="37"/>
      <c r="P18" s="37"/>
      <c r="Q18" s="37"/>
      <c r="R18" s="37"/>
      <c r="S18" s="37"/>
      <c r="T18" s="37"/>
      <c r="U18" s="37"/>
      <c r="V18" s="44"/>
    </row>
    <row r="19" spans="1:22" s="28" customFormat="1" ht="18" customHeight="1">
      <c r="A19" s="36"/>
      <c r="B19" s="32" t="s">
        <v>1214</v>
      </c>
      <c r="C19" s="32">
        <v>12</v>
      </c>
      <c r="D19" s="32"/>
      <c r="E19" s="37"/>
      <c r="F19" s="37"/>
      <c r="G19" s="37"/>
      <c r="H19" s="37"/>
      <c r="I19" s="37"/>
      <c r="J19" s="37"/>
      <c r="K19" s="37"/>
      <c r="L19" s="37"/>
      <c r="M19" s="37"/>
      <c r="N19" s="37"/>
      <c r="O19" s="37"/>
      <c r="P19" s="37"/>
      <c r="Q19" s="37"/>
      <c r="R19" s="37"/>
      <c r="S19" s="37"/>
      <c r="T19" s="37"/>
      <c r="U19" s="37"/>
      <c r="V19" s="44"/>
    </row>
    <row r="20" spans="1:22" s="28" customFormat="1" ht="18" customHeight="1">
      <c r="A20" s="36">
        <v>2230299</v>
      </c>
      <c r="B20" s="37" t="s">
        <v>1626</v>
      </c>
      <c r="C20" s="32">
        <v>13</v>
      </c>
      <c r="D20" s="37"/>
      <c r="E20" s="37"/>
      <c r="F20" s="37"/>
      <c r="G20" s="37"/>
      <c r="H20" s="37"/>
      <c r="I20" s="37"/>
      <c r="J20" s="37"/>
      <c r="K20" s="37"/>
      <c r="L20" s="37"/>
      <c r="M20" s="37"/>
      <c r="N20" s="37"/>
      <c r="O20" s="37"/>
      <c r="P20" s="37"/>
      <c r="Q20" s="37"/>
      <c r="R20" s="37"/>
      <c r="S20" s="37"/>
      <c r="T20" s="37"/>
      <c r="U20" s="37"/>
      <c r="V20" s="44"/>
    </row>
    <row r="21" spans="1:22" s="28" customFormat="1" ht="18" customHeight="1">
      <c r="A21" s="36">
        <v>22303</v>
      </c>
      <c r="B21" s="36" t="s">
        <v>1627</v>
      </c>
      <c r="C21" s="32">
        <v>14</v>
      </c>
      <c r="D21" s="32"/>
      <c r="E21" s="37"/>
      <c r="F21" s="37"/>
      <c r="G21" s="37"/>
      <c r="H21" s="37"/>
      <c r="I21" s="37"/>
      <c r="J21" s="37"/>
      <c r="K21" s="37"/>
      <c r="L21" s="37"/>
      <c r="M21" s="37"/>
      <c r="N21" s="37"/>
      <c r="O21" s="37"/>
      <c r="P21" s="37"/>
      <c r="Q21" s="37"/>
      <c r="R21" s="37"/>
      <c r="S21" s="37"/>
      <c r="T21" s="37"/>
      <c r="U21" s="37"/>
      <c r="V21" s="44"/>
    </row>
    <row r="22" spans="1:22" s="28" customFormat="1" ht="18" customHeight="1">
      <c r="A22" s="36">
        <v>2230301</v>
      </c>
      <c r="B22" s="36" t="s">
        <v>1628</v>
      </c>
      <c r="C22" s="32">
        <v>15</v>
      </c>
      <c r="D22" s="37"/>
      <c r="E22" s="37"/>
      <c r="F22" s="37"/>
      <c r="G22" s="37"/>
      <c r="H22" s="37"/>
      <c r="I22" s="37"/>
      <c r="J22" s="37"/>
      <c r="K22" s="37"/>
      <c r="L22" s="37"/>
      <c r="M22" s="37"/>
      <c r="N22" s="37"/>
      <c r="O22" s="37"/>
      <c r="P22" s="37"/>
      <c r="Q22" s="37"/>
      <c r="R22" s="37"/>
      <c r="S22" s="37"/>
      <c r="T22" s="37"/>
      <c r="U22" s="37"/>
      <c r="V22" s="44"/>
    </row>
    <row r="23" spans="1:22" s="28" customFormat="1" ht="18" customHeight="1">
      <c r="A23" s="36">
        <v>22304</v>
      </c>
      <c r="B23" s="36" t="s">
        <v>1629</v>
      </c>
      <c r="C23" s="32">
        <v>16</v>
      </c>
      <c r="D23" s="32"/>
      <c r="E23" s="37"/>
      <c r="F23" s="37"/>
      <c r="G23" s="37"/>
      <c r="H23" s="37"/>
      <c r="I23" s="37"/>
      <c r="J23" s="37"/>
      <c r="K23" s="37"/>
      <c r="L23" s="37"/>
      <c r="M23" s="37"/>
      <c r="N23" s="37"/>
      <c r="O23" s="37"/>
      <c r="P23" s="37"/>
      <c r="Q23" s="37"/>
      <c r="R23" s="37"/>
      <c r="S23" s="37"/>
      <c r="T23" s="37"/>
      <c r="U23" s="37"/>
      <c r="V23" s="44"/>
    </row>
    <row r="24" spans="1:22" s="28" customFormat="1" ht="18" customHeight="1">
      <c r="A24" s="36">
        <v>2230401</v>
      </c>
      <c r="B24" s="36" t="s">
        <v>1630</v>
      </c>
      <c r="C24" s="32">
        <v>17</v>
      </c>
      <c r="D24" s="37"/>
      <c r="E24" s="37"/>
      <c r="F24" s="37"/>
      <c r="G24" s="37"/>
      <c r="H24" s="37"/>
      <c r="I24" s="37"/>
      <c r="J24" s="37"/>
      <c r="K24" s="37"/>
      <c r="L24" s="37"/>
      <c r="M24" s="37"/>
      <c r="N24" s="37"/>
      <c r="O24" s="37"/>
      <c r="P24" s="37"/>
      <c r="Q24" s="37"/>
      <c r="R24" s="37"/>
      <c r="S24" s="37"/>
      <c r="T24" s="37"/>
      <c r="U24" s="37"/>
      <c r="V24" s="44"/>
    </row>
    <row r="25" spans="1:22" s="28" customFormat="1" ht="18" customHeight="1">
      <c r="A25" s="36">
        <v>2230402</v>
      </c>
      <c r="B25" s="36" t="s">
        <v>1631</v>
      </c>
      <c r="C25" s="32">
        <v>18</v>
      </c>
      <c r="D25" s="32"/>
      <c r="E25" s="37"/>
      <c r="F25" s="37"/>
      <c r="G25" s="37"/>
      <c r="H25" s="37"/>
      <c r="I25" s="37"/>
      <c r="J25" s="37"/>
      <c r="K25" s="37"/>
      <c r="L25" s="37"/>
      <c r="M25" s="37"/>
      <c r="N25" s="37"/>
      <c r="O25" s="37"/>
      <c r="P25" s="37"/>
      <c r="Q25" s="37"/>
      <c r="R25" s="37"/>
      <c r="S25" s="37"/>
      <c r="T25" s="37"/>
      <c r="U25" s="37"/>
      <c r="V25" s="44"/>
    </row>
    <row r="26" spans="1:22" s="28" customFormat="1" ht="18" customHeight="1">
      <c r="A26" s="36">
        <v>2230499</v>
      </c>
      <c r="B26" s="36" t="s">
        <v>1632</v>
      </c>
      <c r="C26" s="32">
        <v>19</v>
      </c>
      <c r="D26" s="37"/>
      <c r="E26" s="37"/>
      <c r="F26" s="37"/>
      <c r="G26" s="37"/>
      <c r="H26" s="37"/>
      <c r="I26" s="37"/>
      <c r="J26" s="37"/>
      <c r="K26" s="37"/>
      <c r="L26" s="37"/>
      <c r="M26" s="37"/>
      <c r="N26" s="37"/>
      <c r="O26" s="37"/>
      <c r="P26" s="37"/>
      <c r="Q26" s="37"/>
      <c r="R26" s="37"/>
      <c r="S26" s="37"/>
      <c r="T26" s="37"/>
      <c r="U26" s="37"/>
      <c r="V26" s="44"/>
    </row>
    <row r="27" spans="1:22" s="28" customFormat="1" ht="18" customHeight="1">
      <c r="A27" s="36">
        <v>22399</v>
      </c>
      <c r="B27" s="36" t="s">
        <v>1633</v>
      </c>
      <c r="C27" s="32">
        <v>20</v>
      </c>
      <c r="D27" s="32"/>
      <c r="E27" s="37"/>
      <c r="F27" s="37"/>
      <c r="G27" s="37"/>
      <c r="H27" s="37"/>
      <c r="I27" s="37"/>
      <c r="J27" s="37"/>
      <c r="K27" s="37"/>
      <c r="L27" s="37"/>
      <c r="M27" s="37"/>
      <c r="N27" s="37"/>
      <c r="O27" s="37"/>
      <c r="P27" s="37"/>
      <c r="Q27" s="37"/>
      <c r="R27" s="37"/>
      <c r="S27" s="37"/>
      <c r="T27" s="37"/>
      <c r="U27" s="37"/>
      <c r="V27" s="44"/>
    </row>
    <row r="28" spans="1:22" s="28" customFormat="1" ht="18" customHeight="1">
      <c r="A28" s="36">
        <v>2239901</v>
      </c>
      <c r="B28" s="36" t="s">
        <v>1634</v>
      </c>
      <c r="C28" s="32">
        <v>21</v>
      </c>
      <c r="D28" s="37"/>
      <c r="E28" s="37"/>
      <c r="F28" s="37"/>
      <c r="G28" s="37"/>
      <c r="H28" s="37"/>
      <c r="I28" s="37"/>
      <c r="J28" s="37"/>
      <c r="K28" s="37"/>
      <c r="L28" s="37"/>
      <c r="M28" s="37"/>
      <c r="N28" s="37"/>
      <c r="O28" s="37"/>
      <c r="P28" s="37"/>
      <c r="Q28" s="37"/>
      <c r="R28" s="37"/>
      <c r="S28" s="37"/>
      <c r="T28" s="37"/>
      <c r="U28" s="37"/>
      <c r="V28" s="44"/>
    </row>
    <row r="29" spans="1:22" s="28" customFormat="1" ht="18" customHeight="1">
      <c r="A29" s="36"/>
      <c r="B29" s="39" t="s">
        <v>1039</v>
      </c>
      <c r="C29" s="32">
        <v>22</v>
      </c>
      <c r="D29" s="39"/>
      <c r="E29" s="39"/>
      <c r="F29" s="37"/>
      <c r="G29" s="37"/>
      <c r="H29" s="37"/>
      <c r="I29" s="37"/>
      <c r="J29" s="37"/>
      <c r="K29" s="37"/>
      <c r="L29" s="37"/>
      <c r="M29" s="37"/>
      <c r="N29" s="37"/>
      <c r="O29" s="37"/>
      <c r="P29" s="37"/>
      <c r="Q29" s="37"/>
      <c r="R29" s="37"/>
      <c r="S29" s="37"/>
      <c r="T29" s="37"/>
      <c r="U29" s="37"/>
      <c r="V29" s="37"/>
    </row>
    <row r="30" spans="1:22" s="28" customFormat="1" ht="18" customHeight="1">
      <c r="A30" s="36"/>
      <c r="B30" s="39" t="s">
        <v>1053</v>
      </c>
      <c r="C30" s="32">
        <v>23</v>
      </c>
      <c r="D30" s="32"/>
      <c r="E30" s="37"/>
      <c r="F30" s="40" t="s">
        <v>1587</v>
      </c>
      <c r="G30" s="37"/>
      <c r="H30" s="40" t="s">
        <v>1587</v>
      </c>
      <c r="I30" s="37"/>
      <c r="J30" s="40" t="s">
        <v>1587</v>
      </c>
      <c r="K30" s="37"/>
      <c r="L30" s="40" t="s">
        <v>1587</v>
      </c>
      <c r="M30" s="37"/>
      <c r="N30" s="37"/>
      <c r="O30" s="40" t="s">
        <v>1587</v>
      </c>
      <c r="P30" s="37"/>
      <c r="Q30" s="40" t="s">
        <v>1587</v>
      </c>
      <c r="R30" s="37"/>
      <c r="S30" s="40" t="s">
        <v>1587</v>
      </c>
      <c r="T30" s="37"/>
      <c r="U30" s="40" t="s">
        <v>1587</v>
      </c>
      <c r="V30" s="44"/>
    </row>
    <row r="31" spans="1:22" s="28" customFormat="1" ht="18" customHeight="1">
      <c r="A31" s="36"/>
      <c r="B31" s="39" t="s">
        <v>1635</v>
      </c>
      <c r="C31" s="32">
        <v>24</v>
      </c>
      <c r="D31" s="32"/>
      <c r="E31" s="32"/>
      <c r="F31" s="37"/>
      <c r="G31" s="37"/>
      <c r="H31" s="37"/>
      <c r="I31" s="37"/>
      <c r="J31" s="37"/>
      <c r="K31" s="37"/>
      <c r="L31" s="37"/>
      <c r="M31" s="37"/>
      <c r="N31" s="37"/>
      <c r="O31" s="37"/>
      <c r="P31" s="37"/>
      <c r="Q31" s="37"/>
      <c r="R31" s="37"/>
      <c r="S31" s="37"/>
      <c r="T31" s="37"/>
      <c r="U31" s="37"/>
      <c r="V31" s="37"/>
    </row>
    <row r="32" spans="1:22" s="28" customFormat="1" ht="18" customHeight="1">
      <c r="A32" s="41"/>
      <c r="C32" s="29"/>
    </row>
  </sheetData>
  <mergeCells count="18">
    <mergeCell ref="C4:C6"/>
    <mergeCell ref="D5:D6"/>
    <mergeCell ref="M5:M6"/>
    <mergeCell ref="V4:V6"/>
    <mergeCell ref="A1:V1"/>
    <mergeCell ref="A3:B3"/>
    <mergeCell ref="D4:L4"/>
    <mergeCell ref="M4:U4"/>
    <mergeCell ref="E5:F5"/>
    <mergeCell ref="G5:H5"/>
    <mergeCell ref="I5:J5"/>
    <mergeCell ref="K5:L5"/>
    <mergeCell ref="N5:O5"/>
    <mergeCell ref="P5:Q5"/>
    <mergeCell ref="R5:S5"/>
    <mergeCell ref="T5:U5"/>
    <mergeCell ref="A4:A6"/>
    <mergeCell ref="B4:B6"/>
  </mergeCells>
  <phoneticPr fontId="18" type="noConversion"/>
  <printOptions horizontalCentered="1" verticalCentered="1"/>
  <pageMargins left="0.15748031496063" right="0.15748031496063" top="0.35433070866141703" bottom="0.23622047244094499" header="0.31496062992126" footer="0.196850393700787"/>
  <pageSetup paperSize="9" scale="73" orientation="landscape" r:id="rId1"/>
  <headerFooter alignWithMargins="0"/>
</worksheet>
</file>

<file path=xl/worksheets/sheet19.xml><?xml version="1.0" encoding="utf-8"?>
<worksheet xmlns="http://schemas.openxmlformats.org/spreadsheetml/2006/main" xmlns:r="http://schemas.openxmlformats.org/officeDocument/2006/relationships">
  <dimension ref="A1:E33"/>
  <sheetViews>
    <sheetView topLeftCell="A10" workbookViewId="0">
      <selection activeCell="J12" sqref="J12"/>
    </sheetView>
  </sheetViews>
  <sheetFormatPr defaultColWidth="9" defaultRowHeight="14.25"/>
  <cols>
    <col min="1" max="1" width="5.25" style="2" customWidth="1"/>
    <col min="2" max="2" width="42" style="2" customWidth="1"/>
    <col min="3" max="3" width="7.125" style="3" customWidth="1"/>
    <col min="4" max="5" width="12.625" style="4" customWidth="1"/>
    <col min="6" max="16384" width="9" style="5"/>
  </cols>
  <sheetData>
    <row r="1" spans="1:5" ht="20.25">
      <c r="A1" s="292" t="s">
        <v>1636</v>
      </c>
      <c r="B1" s="292"/>
      <c r="C1" s="292"/>
      <c r="D1" s="292"/>
      <c r="E1" s="292"/>
    </row>
    <row r="2" spans="1:5">
      <c r="A2" s="6"/>
      <c r="B2" s="6"/>
      <c r="C2" s="7"/>
      <c r="D2" s="8"/>
      <c r="E2" s="9" t="s">
        <v>1637</v>
      </c>
    </row>
    <row r="3" spans="1:5">
      <c r="A3" s="293" t="s">
        <v>1562</v>
      </c>
      <c r="B3" s="293"/>
      <c r="C3" s="10"/>
      <c r="D3" s="8"/>
      <c r="E3" s="9" t="s">
        <v>1638</v>
      </c>
    </row>
    <row r="4" spans="1:5" ht="30" customHeight="1">
      <c r="A4" s="294" t="s">
        <v>1639</v>
      </c>
      <c r="B4" s="294"/>
      <c r="C4" s="11" t="s">
        <v>1567</v>
      </c>
      <c r="D4" s="12" t="s">
        <v>1570</v>
      </c>
      <c r="E4" s="12" t="s">
        <v>1571</v>
      </c>
    </row>
    <row r="5" spans="1:5" ht="24" customHeight="1">
      <c r="A5" s="13" t="s">
        <v>1640</v>
      </c>
      <c r="B5" s="14"/>
      <c r="C5" s="14">
        <v>1</v>
      </c>
      <c r="D5" s="15" t="s">
        <v>1641</v>
      </c>
      <c r="E5" s="15" t="s">
        <v>1641</v>
      </c>
    </row>
    <row r="6" spans="1:5" ht="20.100000000000001" customHeight="1">
      <c r="A6" s="16"/>
      <c r="B6" s="17" t="s">
        <v>1642</v>
      </c>
      <c r="C6" s="11">
        <v>2</v>
      </c>
      <c r="D6" s="12"/>
      <c r="E6" s="12"/>
    </row>
    <row r="7" spans="1:5" ht="20.100000000000001" customHeight="1">
      <c r="A7" s="16"/>
      <c r="B7" s="17" t="s">
        <v>1643</v>
      </c>
      <c r="C7" s="11">
        <v>3</v>
      </c>
      <c r="D7" s="12"/>
      <c r="E7" s="12"/>
    </row>
    <row r="8" spans="1:5" ht="19.5" customHeight="1">
      <c r="A8" s="16"/>
      <c r="B8" s="18" t="s">
        <v>1644</v>
      </c>
      <c r="C8" s="11">
        <v>4</v>
      </c>
      <c r="D8" s="12"/>
      <c r="E8" s="12"/>
    </row>
    <row r="9" spans="1:5" ht="20.100000000000001" customHeight="1">
      <c r="A9" s="16"/>
      <c r="B9" s="17" t="s">
        <v>1645</v>
      </c>
      <c r="C9" s="11">
        <v>5</v>
      </c>
      <c r="D9" s="12"/>
      <c r="E9" s="12"/>
    </row>
    <row r="10" spans="1:5" ht="20.100000000000001" customHeight="1">
      <c r="A10" s="16"/>
      <c r="B10" s="17" t="s">
        <v>1646</v>
      </c>
      <c r="C10" s="11">
        <v>6</v>
      </c>
      <c r="D10" s="12"/>
      <c r="E10" s="12"/>
    </row>
    <row r="11" spans="1:5" ht="20.100000000000001" customHeight="1">
      <c r="A11" s="16"/>
      <c r="B11" s="17" t="s">
        <v>1647</v>
      </c>
      <c r="C11" s="11">
        <v>7</v>
      </c>
      <c r="D11" s="12"/>
      <c r="E11" s="12"/>
    </row>
    <row r="12" spans="1:5" ht="20.100000000000001" customHeight="1">
      <c r="A12" s="16"/>
      <c r="B12" s="17" t="s">
        <v>1648</v>
      </c>
      <c r="C12" s="11">
        <v>8</v>
      </c>
      <c r="D12" s="12"/>
      <c r="E12" s="12"/>
    </row>
    <row r="13" spans="1:5" ht="20.100000000000001" customHeight="1">
      <c r="A13" s="19" t="s">
        <v>1649</v>
      </c>
      <c r="B13" s="20"/>
      <c r="C13" s="14">
        <v>9</v>
      </c>
      <c r="D13" s="15" t="s">
        <v>1641</v>
      </c>
      <c r="E13" s="15" t="s">
        <v>1641</v>
      </c>
    </row>
    <row r="14" spans="1:5" s="1" customFormat="1" ht="20.100000000000001" customHeight="1">
      <c r="A14" s="19"/>
      <c r="B14" s="20" t="s">
        <v>1650</v>
      </c>
      <c r="C14" s="14">
        <v>10</v>
      </c>
      <c r="D14" s="15" t="s">
        <v>1641</v>
      </c>
      <c r="E14" s="15" t="s">
        <v>1641</v>
      </c>
    </row>
    <row r="15" spans="1:5" ht="20.100000000000001" customHeight="1">
      <c r="A15" s="16"/>
      <c r="B15" s="21" t="s">
        <v>1651</v>
      </c>
      <c r="C15" s="11">
        <v>11</v>
      </c>
      <c r="D15" s="12"/>
      <c r="E15" s="12"/>
    </row>
    <row r="16" spans="1:5" ht="20.100000000000001" customHeight="1">
      <c r="A16" s="16"/>
      <c r="B16" s="21" t="s">
        <v>1652</v>
      </c>
      <c r="C16" s="11">
        <v>12</v>
      </c>
      <c r="D16" s="12"/>
      <c r="E16" s="12"/>
    </row>
    <row r="17" spans="1:5" ht="20.100000000000001" customHeight="1">
      <c r="A17" s="16"/>
      <c r="B17" s="21" t="s">
        <v>1653</v>
      </c>
      <c r="C17" s="11">
        <v>13</v>
      </c>
      <c r="D17" s="12"/>
      <c r="E17" s="12"/>
    </row>
    <row r="18" spans="1:5" ht="20.100000000000001" customHeight="1">
      <c r="A18" s="16"/>
      <c r="B18" s="21" t="s">
        <v>1654</v>
      </c>
      <c r="C18" s="11">
        <v>14</v>
      </c>
      <c r="D18" s="12"/>
      <c r="E18" s="12"/>
    </row>
    <row r="19" spans="1:5" ht="20.100000000000001" customHeight="1">
      <c r="A19" s="16"/>
      <c r="B19" s="21" t="s">
        <v>1655</v>
      </c>
      <c r="C19" s="11">
        <v>15</v>
      </c>
      <c r="D19" s="12"/>
      <c r="E19" s="12"/>
    </row>
    <row r="20" spans="1:5" ht="20.100000000000001" customHeight="1">
      <c r="A20" s="16"/>
      <c r="B20" s="21" t="s">
        <v>1656</v>
      </c>
      <c r="C20" s="11">
        <v>16</v>
      </c>
      <c r="D20" s="12"/>
      <c r="E20" s="12"/>
    </row>
    <row r="21" spans="1:5" s="1" customFormat="1" ht="19.5" customHeight="1">
      <c r="A21" s="22"/>
      <c r="B21" s="23" t="s">
        <v>1657</v>
      </c>
      <c r="C21" s="14">
        <v>17</v>
      </c>
      <c r="D21" s="15" t="s">
        <v>1641</v>
      </c>
      <c r="E21" s="15" t="s">
        <v>1641</v>
      </c>
    </row>
    <row r="22" spans="1:5" ht="20.100000000000001" customHeight="1">
      <c r="A22" s="16"/>
      <c r="B22" s="21" t="s">
        <v>1651</v>
      </c>
      <c r="C22" s="11">
        <v>18</v>
      </c>
      <c r="D22" s="12"/>
      <c r="E22" s="12"/>
    </row>
    <row r="23" spans="1:5" ht="20.100000000000001" customHeight="1">
      <c r="A23" s="16"/>
      <c r="B23" s="21" t="s">
        <v>1652</v>
      </c>
      <c r="C23" s="11">
        <v>19</v>
      </c>
      <c r="D23" s="12"/>
      <c r="E23" s="12"/>
    </row>
    <row r="24" spans="1:5" ht="20.100000000000001" customHeight="1">
      <c r="A24" s="16"/>
      <c r="B24" s="21" t="s">
        <v>1653</v>
      </c>
      <c r="C24" s="11">
        <v>20</v>
      </c>
      <c r="D24" s="12"/>
      <c r="E24" s="12"/>
    </row>
    <row r="25" spans="1:5" ht="20.100000000000001" customHeight="1">
      <c r="A25" s="16"/>
      <c r="B25" s="21" t="s">
        <v>1654</v>
      </c>
      <c r="C25" s="11">
        <v>21</v>
      </c>
      <c r="D25" s="12"/>
      <c r="E25" s="12"/>
    </row>
    <row r="26" spans="1:5" ht="20.100000000000001" customHeight="1">
      <c r="A26" s="16"/>
      <c r="B26" s="21" t="s">
        <v>1655</v>
      </c>
      <c r="C26" s="11">
        <v>22</v>
      </c>
      <c r="D26" s="12"/>
      <c r="E26" s="12"/>
    </row>
    <row r="27" spans="1:5" ht="20.100000000000001" customHeight="1">
      <c r="A27" s="16"/>
      <c r="B27" s="21" t="s">
        <v>1656</v>
      </c>
      <c r="C27" s="11">
        <v>23</v>
      </c>
      <c r="D27" s="12"/>
      <c r="E27" s="12"/>
    </row>
    <row r="28" spans="1:5" ht="20.100000000000001" customHeight="1">
      <c r="A28" s="19" t="s">
        <v>1658</v>
      </c>
      <c r="B28" s="24"/>
      <c r="C28" s="14">
        <v>24</v>
      </c>
      <c r="D28" s="15" t="s">
        <v>1641</v>
      </c>
      <c r="E28" s="15" t="s">
        <v>1641</v>
      </c>
    </row>
    <row r="29" spans="1:5" ht="20.100000000000001" customHeight="1">
      <c r="A29" s="16"/>
      <c r="B29" s="21" t="s">
        <v>1659</v>
      </c>
      <c r="C29" s="11">
        <v>25</v>
      </c>
      <c r="D29" s="25"/>
      <c r="E29" s="25"/>
    </row>
    <row r="30" spans="1:5" ht="20.100000000000001" customHeight="1">
      <c r="A30" s="16"/>
      <c r="B30" s="21" t="s">
        <v>1660</v>
      </c>
      <c r="C30" s="11">
        <v>26</v>
      </c>
      <c r="D30" s="25"/>
      <c r="E30" s="25"/>
    </row>
    <row r="31" spans="1:5" ht="20.100000000000001" customHeight="1">
      <c r="A31" s="19" t="s">
        <v>1661</v>
      </c>
      <c r="B31" s="24"/>
      <c r="C31" s="14">
        <v>27</v>
      </c>
      <c r="D31" s="26" t="s">
        <v>1641</v>
      </c>
      <c r="E31" s="26" t="s">
        <v>1641</v>
      </c>
    </row>
    <row r="32" spans="1:5" ht="20.100000000000001" customHeight="1">
      <c r="A32" s="27"/>
      <c r="B32" s="21" t="s">
        <v>1662</v>
      </c>
      <c r="C32" s="11">
        <v>28</v>
      </c>
      <c r="D32" s="25"/>
      <c r="E32" s="25"/>
    </row>
    <row r="33" spans="1:5" ht="20.100000000000001" customHeight="1">
      <c r="A33" s="27"/>
      <c r="B33" s="21" t="s">
        <v>1663</v>
      </c>
      <c r="C33" s="11">
        <v>29</v>
      </c>
      <c r="D33" s="25"/>
      <c r="E33" s="25"/>
    </row>
  </sheetData>
  <mergeCells count="3">
    <mergeCell ref="A1:E1"/>
    <mergeCell ref="A3:B3"/>
    <mergeCell ref="A4:B4"/>
  </mergeCells>
  <phoneticPr fontId="18" type="noConversion"/>
  <printOptions horizontalCentered="1" verticalCentered="1"/>
  <pageMargins left="0.70866141732283505" right="0.70866141732283505" top="0.74803149606299202" bottom="0.74803149606299202" header="0.31496062992126" footer="0.31496062992126"/>
  <pageSetup paperSize="9" orientation="portrait"/>
</worksheet>
</file>

<file path=xl/worksheets/sheet2.xml><?xml version="1.0" encoding="utf-8"?>
<worksheet xmlns="http://schemas.openxmlformats.org/spreadsheetml/2006/main" xmlns:r="http://schemas.openxmlformats.org/officeDocument/2006/relationships">
  <dimension ref="A1:A16"/>
  <sheetViews>
    <sheetView showGridLines="0" showZeros="0" workbookViewId="0">
      <selection activeCell="A3" sqref="A3"/>
    </sheetView>
  </sheetViews>
  <sheetFormatPr defaultColWidth="9" defaultRowHeight="14.25"/>
  <cols>
    <col min="1" max="1" width="117.375" style="221" customWidth="1"/>
    <col min="2" max="16384" width="9" style="221"/>
  </cols>
  <sheetData>
    <row r="1" spans="1:1" ht="48.75" customHeight="1">
      <c r="A1" s="222" t="s">
        <v>8</v>
      </c>
    </row>
    <row r="2" spans="1:1" s="219" customFormat="1" ht="27.95" customHeight="1">
      <c r="A2" s="223" t="s">
        <v>9</v>
      </c>
    </row>
    <row r="3" spans="1:1" s="219" customFormat="1" ht="27.95" customHeight="1">
      <c r="A3" s="223" t="s">
        <v>10</v>
      </c>
    </row>
    <row r="4" spans="1:1" s="219" customFormat="1" ht="27.95" customHeight="1">
      <c r="A4" s="223" t="s">
        <v>11</v>
      </c>
    </row>
    <row r="5" spans="1:1" s="219" customFormat="1" ht="27.95" customHeight="1">
      <c r="A5" s="223" t="s">
        <v>12</v>
      </c>
    </row>
    <row r="6" spans="1:1" s="219" customFormat="1" ht="27.95" customHeight="1">
      <c r="A6" s="223" t="s">
        <v>13</v>
      </c>
    </row>
    <row r="7" spans="1:1" s="219" customFormat="1" ht="27.95" customHeight="1">
      <c r="A7" s="223" t="s">
        <v>14</v>
      </c>
    </row>
    <row r="8" spans="1:1" s="219" customFormat="1" ht="27.95" customHeight="1">
      <c r="A8" s="223" t="s">
        <v>15</v>
      </c>
    </row>
    <row r="9" spans="1:1" s="219" customFormat="1" ht="27.95" customHeight="1">
      <c r="A9" s="223" t="s">
        <v>16</v>
      </c>
    </row>
    <row r="10" spans="1:1" s="219" customFormat="1" ht="27.95" customHeight="1">
      <c r="A10" s="223" t="s">
        <v>17</v>
      </c>
    </row>
    <row r="11" spans="1:1" s="219" customFormat="1" ht="27.95" customHeight="1">
      <c r="A11" s="223" t="s">
        <v>18</v>
      </c>
    </row>
    <row r="12" spans="1:1" s="219" customFormat="1" ht="27.95" customHeight="1">
      <c r="A12" s="223" t="s">
        <v>19</v>
      </c>
    </row>
    <row r="13" spans="1:1" s="219" customFormat="1" ht="27.95" customHeight="1">
      <c r="A13" s="223" t="s">
        <v>20</v>
      </c>
    </row>
    <row r="14" spans="1:1" s="219" customFormat="1" ht="27.95" customHeight="1">
      <c r="A14" s="223" t="s">
        <v>21</v>
      </c>
    </row>
    <row r="15" spans="1:1" s="220" customFormat="1" ht="27.95" customHeight="1">
      <c r="A15" s="223" t="s">
        <v>22</v>
      </c>
    </row>
    <row r="16" spans="1:1" ht="27.95" customHeight="1">
      <c r="A16" s="223" t="s">
        <v>23</v>
      </c>
    </row>
  </sheetData>
  <phoneticPr fontId="18" type="noConversion"/>
  <printOptions horizontalCentered="1"/>
  <pageMargins left="0.75" right="0.75" top="0.44" bottom="0.66" header="0.22" footer="0.51"/>
  <pageSetup paperSize="9" orientation="landscape"/>
  <headerFooter alignWithMargins="0"/>
</worksheet>
</file>

<file path=xl/worksheets/sheet3.xml><?xml version="1.0" encoding="utf-8"?>
<worksheet xmlns="http://schemas.openxmlformats.org/spreadsheetml/2006/main" xmlns:r="http://schemas.openxmlformats.org/officeDocument/2006/relationships">
  <sheetPr>
    <tabColor rgb="FFFFC000"/>
  </sheetPr>
  <dimension ref="A1:E38"/>
  <sheetViews>
    <sheetView showGridLines="0" showZeros="0" zoomScale="93" zoomScaleNormal="93" workbookViewId="0">
      <pane ySplit="4" topLeftCell="A5" activePane="bottomLeft" state="frozen"/>
      <selection pane="bottomLeft" activeCell="C18" sqref="C18"/>
    </sheetView>
  </sheetViews>
  <sheetFormatPr defaultColWidth="9" defaultRowHeight="14.25"/>
  <cols>
    <col min="1" max="1" width="56.75" style="90" customWidth="1"/>
    <col min="2" max="4" width="30.625" style="90" customWidth="1"/>
    <col min="5" max="16384" width="9" style="90"/>
  </cols>
  <sheetData>
    <row r="1" spans="1:4" ht="18" customHeight="1">
      <c r="A1" s="91" t="s">
        <v>24</v>
      </c>
    </row>
    <row r="2" spans="1:4" s="91" customFormat="1" ht="20.25">
      <c r="A2" s="228" t="s">
        <v>25</v>
      </c>
      <c r="B2" s="228"/>
      <c r="C2" s="228"/>
      <c r="D2" s="228"/>
    </row>
    <row r="3" spans="1:4" ht="20.25" customHeight="1">
      <c r="A3" s="91"/>
      <c r="D3" s="211" t="s">
        <v>26</v>
      </c>
    </row>
    <row r="4" spans="1:4" ht="31.5" customHeight="1">
      <c r="A4" s="100" t="s">
        <v>27</v>
      </c>
      <c r="B4" s="83" t="s">
        <v>28</v>
      </c>
      <c r="C4" s="100" t="s">
        <v>29</v>
      </c>
      <c r="D4" s="100" t="s">
        <v>30</v>
      </c>
    </row>
    <row r="5" spans="1:4" ht="20.100000000000001" customHeight="1">
      <c r="A5" s="71" t="s">
        <v>31</v>
      </c>
      <c r="B5" s="101">
        <f>SUM(B6:B21)</f>
        <v>7536</v>
      </c>
      <c r="C5" s="101">
        <f>SUM(C6:C21)</f>
        <v>7892</v>
      </c>
      <c r="D5" s="212">
        <f>C5/B5</f>
        <v>1.0472399150743099</v>
      </c>
    </row>
    <row r="6" spans="1:4" ht="20.100000000000001" customHeight="1">
      <c r="A6" s="71" t="s">
        <v>32</v>
      </c>
      <c r="B6" s="165">
        <v>3290</v>
      </c>
      <c r="C6" s="165">
        <v>3445</v>
      </c>
      <c r="D6" s="212">
        <f t="shared" ref="D6:D33" si="0">C6/B6</f>
        <v>1.0471124620060801</v>
      </c>
    </row>
    <row r="7" spans="1:4" ht="20.100000000000001" customHeight="1">
      <c r="A7" s="71" t="s">
        <v>33</v>
      </c>
      <c r="B7" s="165">
        <v>685</v>
      </c>
      <c r="C7" s="165">
        <v>717</v>
      </c>
      <c r="D7" s="212">
        <f t="shared" si="0"/>
        <v>1.04671532846715</v>
      </c>
    </row>
    <row r="8" spans="1:4" ht="20.100000000000001" customHeight="1">
      <c r="A8" s="71" t="s">
        <v>34</v>
      </c>
      <c r="B8" s="165"/>
      <c r="C8" s="165"/>
      <c r="D8" s="212" t="e">
        <f t="shared" si="0"/>
        <v>#DIV/0!</v>
      </c>
    </row>
    <row r="9" spans="1:4" ht="20.100000000000001" customHeight="1">
      <c r="A9" s="71" t="s">
        <v>35</v>
      </c>
      <c r="B9" s="165">
        <v>479</v>
      </c>
      <c r="C9" s="165">
        <v>502</v>
      </c>
      <c r="D9" s="212">
        <f t="shared" si="0"/>
        <v>1.0480167014613799</v>
      </c>
    </row>
    <row r="10" spans="1:4" ht="20.100000000000001" customHeight="1">
      <c r="A10" s="71" t="s">
        <v>36</v>
      </c>
      <c r="B10" s="165">
        <v>59</v>
      </c>
      <c r="C10" s="165">
        <v>62</v>
      </c>
      <c r="D10" s="212">
        <f t="shared" si="0"/>
        <v>1.0508474576271201</v>
      </c>
    </row>
    <row r="11" spans="1:4" ht="20.100000000000001" customHeight="1">
      <c r="A11" s="71" t="s">
        <v>37</v>
      </c>
      <c r="B11" s="165">
        <v>300</v>
      </c>
      <c r="C11" s="165">
        <v>315</v>
      </c>
      <c r="D11" s="212">
        <f t="shared" si="0"/>
        <v>1.05</v>
      </c>
    </row>
    <row r="12" spans="1:4" ht="20.100000000000001" customHeight="1">
      <c r="A12" s="71" t="s">
        <v>38</v>
      </c>
      <c r="B12" s="165">
        <v>150</v>
      </c>
      <c r="C12" s="165">
        <v>158</v>
      </c>
      <c r="D12" s="212">
        <f t="shared" si="0"/>
        <v>1.0533333333333299</v>
      </c>
    </row>
    <row r="13" spans="1:4" ht="20.100000000000001" customHeight="1">
      <c r="A13" s="71" t="s">
        <v>39</v>
      </c>
      <c r="B13" s="165">
        <v>493</v>
      </c>
      <c r="C13" s="165">
        <v>517</v>
      </c>
      <c r="D13" s="212">
        <f t="shared" si="0"/>
        <v>1.04868154158215</v>
      </c>
    </row>
    <row r="14" spans="1:4" ht="20.100000000000001" customHeight="1">
      <c r="A14" s="71" t="s">
        <v>40</v>
      </c>
      <c r="B14" s="165">
        <v>113</v>
      </c>
      <c r="C14" s="165">
        <v>119</v>
      </c>
      <c r="D14" s="212">
        <f t="shared" si="0"/>
        <v>1.0530973451327399</v>
      </c>
    </row>
    <row r="15" spans="1:4" ht="20.100000000000001" customHeight="1">
      <c r="A15" s="71" t="s">
        <v>41</v>
      </c>
      <c r="B15" s="165">
        <v>221</v>
      </c>
      <c r="C15" s="165">
        <v>232</v>
      </c>
      <c r="D15" s="212">
        <f t="shared" si="0"/>
        <v>1.04977375565611</v>
      </c>
    </row>
    <row r="16" spans="1:4" ht="20.100000000000001" customHeight="1">
      <c r="A16" s="71" t="s">
        <v>42</v>
      </c>
      <c r="B16" s="165">
        <v>459</v>
      </c>
      <c r="C16" s="165">
        <v>480</v>
      </c>
      <c r="D16" s="212">
        <f t="shared" si="0"/>
        <v>1.0457516339869299</v>
      </c>
    </row>
    <row r="17" spans="1:4" ht="20.100000000000001" customHeight="1">
      <c r="A17" s="71" t="s">
        <v>43</v>
      </c>
      <c r="B17" s="165">
        <v>1177</v>
      </c>
      <c r="C17" s="165">
        <v>1230</v>
      </c>
      <c r="D17" s="212">
        <f t="shared" si="0"/>
        <v>1.0450297366185199</v>
      </c>
    </row>
    <row r="18" spans="1:4" ht="20.100000000000001" customHeight="1">
      <c r="A18" s="71" t="s">
        <v>44</v>
      </c>
      <c r="B18" s="165">
        <v>110</v>
      </c>
      <c r="C18" s="165">
        <v>115</v>
      </c>
      <c r="D18" s="212">
        <f t="shared" si="0"/>
        <v>1.0454545454545501</v>
      </c>
    </row>
    <row r="19" spans="1:4" ht="20.100000000000001" customHeight="1">
      <c r="A19" s="71" t="s">
        <v>45</v>
      </c>
      <c r="B19" s="165"/>
      <c r="C19" s="71"/>
      <c r="D19" s="212" t="e">
        <f t="shared" si="0"/>
        <v>#DIV/0!</v>
      </c>
    </row>
    <row r="20" spans="1:4" ht="20.100000000000001" customHeight="1">
      <c r="A20" s="71" t="s">
        <v>46</v>
      </c>
      <c r="B20" s="165"/>
      <c r="C20" s="71"/>
      <c r="D20" s="212" t="e">
        <f t="shared" si="0"/>
        <v>#DIV/0!</v>
      </c>
    </row>
    <row r="21" spans="1:4" ht="20.100000000000001" customHeight="1">
      <c r="A21" s="71" t="s">
        <v>47</v>
      </c>
      <c r="B21" s="165"/>
      <c r="C21" s="71"/>
      <c r="D21" s="212" t="e">
        <f t="shared" si="0"/>
        <v>#DIV/0!</v>
      </c>
    </row>
    <row r="22" spans="1:4" ht="21" customHeight="1">
      <c r="A22" s="71" t="s">
        <v>48</v>
      </c>
      <c r="B22" s="71">
        <f>SUM(B23:B30)</f>
        <v>5421</v>
      </c>
      <c r="C22" s="71">
        <f>SUM(C23:C30)</f>
        <v>5708</v>
      </c>
      <c r="D22" s="212">
        <f t="shared" si="0"/>
        <v>1.0529422615753601</v>
      </c>
    </row>
    <row r="23" spans="1:4" ht="20.100000000000001" customHeight="1">
      <c r="A23" s="71" t="s">
        <v>49</v>
      </c>
      <c r="B23" s="165">
        <v>306</v>
      </c>
      <c r="C23" s="165">
        <v>340</v>
      </c>
      <c r="D23" s="212">
        <f t="shared" si="0"/>
        <v>1.1111111111111101</v>
      </c>
    </row>
    <row r="24" spans="1:4" ht="20.100000000000001" customHeight="1">
      <c r="A24" s="71" t="s">
        <v>50</v>
      </c>
      <c r="B24" s="165">
        <v>521</v>
      </c>
      <c r="C24" s="165">
        <v>580</v>
      </c>
      <c r="D24" s="212">
        <f t="shared" si="0"/>
        <v>1.1132437619961599</v>
      </c>
    </row>
    <row r="25" spans="1:4" ht="20.100000000000001" customHeight="1">
      <c r="A25" s="71" t="s">
        <v>51</v>
      </c>
      <c r="B25" s="165">
        <v>1390</v>
      </c>
      <c r="C25" s="165">
        <v>1480</v>
      </c>
      <c r="D25" s="212">
        <f t="shared" si="0"/>
        <v>1.0647482014388501</v>
      </c>
    </row>
    <row r="26" spans="1:4" ht="20.100000000000001" customHeight="1">
      <c r="A26" s="71" t="s">
        <v>52</v>
      </c>
      <c r="B26" s="158"/>
      <c r="C26" s="165"/>
      <c r="D26" s="212" t="e">
        <f t="shared" si="0"/>
        <v>#DIV/0!</v>
      </c>
    </row>
    <row r="27" spans="1:4" ht="20.100000000000001" customHeight="1">
      <c r="A27" s="71" t="s">
        <v>53</v>
      </c>
      <c r="B27" s="165">
        <v>1860</v>
      </c>
      <c r="C27" s="165">
        <v>1908</v>
      </c>
      <c r="D27" s="212">
        <f t="shared" si="0"/>
        <v>1.0258064516129</v>
      </c>
    </row>
    <row r="28" spans="1:4" ht="20.100000000000001" customHeight="1">
      <c r="A28" s="71" t="s">
        <v>54</v>
      </c>
      <c r="B28" s="165"/>
      <c r="C28" s="165"/>
      <c r="D28" s="212" t="e">
        <f t="shared" si="0"/>
        <v>#DIV/0!</v>
      </c>
    </row>
    <row r="29" spans="1:4" s="210" customFormat="1" ht="20.100000000000001" customHeight="1">
      <c r="A29" s="71" t="s">
        <v>55</v>
      </c>
      <c r="B29" s="213">
        <v>1344</v>
      </c>
      <c r="C29" s="213">
        <v>1400</v>
      </c>
      <c r="D29" s="212">
        <f t="shared" si="0"/>
        <v>1.0416666666666701</v>
      </c>
    </row>
    <row r="30" spans="1:4" s="210" customFormat="1" ht="20.100000000000001" customHeight="1">
      <c r="A30" s="71" t="s">
        <v>56</v>
      </c>
      <c r="B30" s="214"/>
      <c r="C30" s="214">
        <v>0</v>
      </c>
      <c r="D30" s="212" t="e">
        <f t="shared" si="0"/>
        <v>#DIV/0!</v>
      </c>
    </row>
    <row r="31" spans="1:4" s="210" customFormat="1" ht="20.100000000000001" customHeight="1">
      <c r="A31" s="71" t="s">
        <v>0</v>
      </c>
      <c r="B31" s="214"/>
      <c r="C31" s="214"/>
      <c r="D31" s="212" t="e">
        <f t="shared" si="0"/>
        <v>#DIV/0!</v>
      </c>
    </row>
    <row r="32" spans="1:4" ht="20.100000000000001" customHeight="1">
      <c r="A32" s="71" t="s">
        <v>0</v>
      </c>
      <c r="B32" s="71"/>
      <c r="C32" s="71"/>
      <c r="D32" s="212" t="e">
        <f t="shared" si="0"/>
        <v>#DIV/0!</v>
      </c>
    </row>
    <row r="33" spans="1:5" ht="20.100000000000001" customHeight="1">
      <c r="A33" s="77" t="s">
        <v>57</v>
      </c>
      <c r="B33" s="71">
        <f>B5+B22</f>
        <v>12957</v>
      </c>
      <c r="C33" s="71">
        <f>C5+C22</f>
        <v>13600</v>
      </c>
      <c r="D33" s="212">
        <f t="shared" si="0"/>
        <v>1.04962568495794</v>
      </c>
    </row>
    <row r="34" spans="1:5" ht="18.75" customHeight="1">
      <c r="A34" s="215" t="s">
        <v>0</v>
      </c>
      <c r="B34" s="216"/>
      <c r="C34" s="216"/>
      <c r="D34" s="217"/>
      <c r="E34" s="218"/>
    </row>
    <row r="35" spans="1:5" ht="20.100000000000001" customHeight="1">
      <c r="C35" s="218"/>
      <c r="D35" s="218"/>
      <c r="E35" s="218"/>
    </row>
    <row r="36" spans="1:5" ht="20.100000000000001" customHeight="1">
      <c r="C36" s="218"/>
      <c r="D36" s="218"/>
      <c r="E36" s="218"/>
    </row>
    <row r="37" spans="1:5" ht="20.100000000000001" customHeight="1"/>
    <row r="38" spans="1:5" ht="20.100000000000001" customHeight="1"/>
  </sheetData>
  <mergeCells count="1">
    <mergeCell ref="A2:D2"/>
  </mergeCells>
  <phoneticPr fontId="18" type="noConversion"/>
  <printOptions horizontalCentered="1"/>
  <pageMargins left="0.47244094488188998" right="0.47244094488188998" top="0.196850393700787" bottom="7.8740157480315001E-2" header="0" footer="0"/>
  <pageSetup paperSize="9" scale="80" orientation="landscape"/>
</worksheet>
</file>

<file path=xl/worksheets/sheet4.xml><?xml version="1.0" encoding="utf-8"?>
<worksheet xmlns="http://schemas.openxmlformats.org/spreadsheetml/2006/main" xmlns:r="http://schemas.openxmlformats.org/officeDocument/2006/relationships">
  <sheetPr>
    <tabColor rgb="FFFFC000"/>
  </sheetPr>
  <dimension ref="A1:I1278"/>
  <sheetViews>
    <sheetView workbookViewId="0">
      <pane ySplit="4" topLeftCell="A1250" activePane="bottomLeft" state="frozen"/>
      <selection pane="bottomLeft" activeCell="C642" sqref="C642"/>
    </sheetView>
  </sheetViews>
  <sheetFormatPr defaultColWidth="9" defaultRowHeight="14.25"/>
  <cols>
    <col min="1" max="1" width="41.75" style="97" customWidth="1"/>
    <col min="2" max="5" width="16.375" style="97" customWidth="1"/>
    <col min="6" max="6" width="15.25" style="97" customWidth="1"/>
    <col min="7" max="7" width="16.25" style="97" customWidth="1"/>
    <col min="8" max="16384" width="9" style="97"/>
  </cols>
  <sheetData>
    <row r="1" spans="1:7">
      <c r="A1" s="137" t="s">
        <v>58</v>
      </c>
      <c r="E1" s="192" t="s">
        <v>0</v>
      </c>
    </row>
    <row r="2" spans="1:7" ht="20.25">
      <c r="A2" s="229" t="s">
        <v>59</v>
      </c>
      <c r="B2" s="229"/>
      <c r="C2" s="229"/>
      <c r="D2" s="229"/>
      <c r="E2" s="229"/>
    </row>
    <row r="3" spans="1:7">
      <c r="E3" s="192" t="s">
        <v>26</v>
      </c>
    </row>
    <row r="4" spans="1:7" ht="45.75" customHeight="1">
      <c r="A4" s="139" t="s">
        <v>60</v>
      </c>
      <c r="B4" s="140" t="s">
        <v>28</v>
      </c>
      <c r="C4" s="139" t="s">
        <v>29</v>
      </c>
      <c r="D4" s="140" t="s">
        <v>30</v>
      </c>
      <c r="E4" s="139" t="s">
        <v>61</v>
      </c>
    </row>
    <row r="5" spans="1:7">
      <c r="A5" s="101" t="s">
        <v>62</v>
      </c>
      <c r="B5" s="101">
        <f>SUM(B6+B18+B27+B38+B49+B60+B71+B83+B92+B105+B115+B124+B135+B148+B155+B163+B169+B176+B183+B190+B197+B204+B212+B218+B224+B231+B246)</f>
        <v>64800</v>
      </c>
      <c r="C5" s="101">
        <f>SUM(C6+C18+C27+C38+C49+C60+C71+C83+C92+C105+C115+C124+C135+C148+C155+C163+C169+C176+C183+C190+C197+C204+C212+C218+C224+C231+C246)</f>
        <v>8969</v>
      </c>
      <c r="D5" s="101"/>
      <c r="E5" s="101"/>
      <c r="G5" s="193"/>
    </row>
    <row r="6" spans="1:7">
      <c r="A6" s="147" t="s">
        <v>63</v>
      </c>
      <c r="B6" s="194">
        <v>329</v>
      </c>
      <c r="C6" s="195">
        <v>173</v>
      </c>
      <c r="D6" s="101"/>
      <c r="E6" s="101"/>
      <c r="G6" s="193"/>
    </row>
    <row r="7" spans="1:7">
      <c r="A7" s="147" t="s">
        <v>64</v>
      </c>
      <c r="B7" s="194">
        <v>321</v>
      </c>
      <c r="C7" s="195">
        <v>165</v>
      </c>
      <c r="D7" s="101"/>
      <c r="E7" s="101"/>
      <c r="G7" s="193"/>
    </row>
    <row r="8" spans="1:7">
      <c r="A8" s="147" t="s">
        <v>65</v>
      </c>
      <c r="B8" s="194"/>
      <c r="C8" s="195">
        <v>0</v>
      </c>
      <c r="D8" s="101"/>
      <c r="E8" s="101"/>
      <c r="G8" s="193"/>
    </row>
    <row r="9" spans="1:7">
      <c r="A9" s="148" t="s">
        <v>66</v>
      </c>
      <c r="B9" s="194"/>
      <c r="C9" s="195">
        <v>0</v>
      </c>
      <c r="D9" s="101"/>
      <c r="E9" s="101"/>
      <c r="G9" s="193"/>
    </row>
    <row r="10" spans="1:7">
      <c r="A10" s="148" t="s">
        <v>67</v>
      </c>
      <c r="B10" s="194"/>
      <c r="C10" s="195">
        <v>0</v>
      </c>
      <c r="D10" s="101"/>
      <c r="E10" s="101"/>
      <c r="G10" s="193"/>
    </row>
    <row r="11" spans="1:7">
      <c r="A11" s="148" t="s">
        <v>68</v>
      </c>
      <c r="B11" s="194"/>
      <c r="C11" s="195">
        <v>0</v>
      </c>
      <c r="D11" s="101"/>
      <c r="E11" s="101"/>
      <c r="G11" s="193"/>
    </row>
    <row r="12" spans="1:7">
      <c r="A12" s="101" t="s">
        <v>69</v>
      </c>
      <c r="B12" s="194"/>
      <c r="C12" s="195">
        <v>0</v>
      </c>
      <c r="D12" s="101"/>
      <c r="E12" s="101"/>
      <c r="G12" s="193"/>
    </row>
    <row r="13" spans="1:7">
      <c r="A13" s="101" t="s">
        <v>70</v>
      </c>
      <c r="B13" s="194"/>
      <c r="C13" s="195">
        <v>0</v>
      </c>
      <c r="D13" s="101"/>
      <c r="E13" s="101"/>
      <c r="G13" s="193"/>
    </row>
    <row r="14" spans="1:7">
      <c r="A14" s="101" t="s">
        <v>71</v>
      </c>
      <c r="B14" s="194"/>
      <c r="C14" s="195">
        <v>0</v>
      </c>
      <c r="D14" s="101"/>
      <c r="E14" s="101"/>
      <c r="G14" s="193"/>
    </row>
    <row r="15" spans="1:7">
      <c r="A15" s="101" t="s">
        <v>72</v>
      </c>
      <c r="B15" s="194"/>
      <c r="C15" s="195">
        <v>0</v>
      </c>
      <c r="D15" s="101"/>
      <c r="E15" s="101"/>
      <c r="G15" s="193"/>
    </row>
    <row r="16" spans="1:7">
      <c r="A16" s="101" t="s">
        <v>73</v>
      </c>
      <c r="D16" s="101"/>
      <c r="E16" s="101"/>
      <c r="G16" s="193"/>
    </row>
    <row r="17" spans="1:7">
      <c r="A17" s="101" t="s">
        <v>74</v>
      </c>
      <c r="B17" s="194">
        <v>8</v>
      </c>
      <c r="C17" s="195">
        <v>8</v>
      </c>
      <c r="D17" s="101"/>
      <c r="E17" s="101"/>
      <c r="G17" s="193"/>
    </row>
    <row r="18" spans="1:7">
      <c r="A18" s="147" t="s">
        <v>75</v>
      </c>
      <c r="B18" s="101">
        <f>SUM(B19:B26)</f>
        <v>259</v>
      </c>
      <c r="C18" s="101">
        <f>SUM(C19:C26)</f>
        <v>402</v>
      </c>
      <c r="D18" s="101"/>
      <c r="E18" s="101"/>
      <c r="G18" s="193"/>
    </row>
    <row r="19" spans="1:7">
      <c r="A19" s="147" t="s">
        <v>64</v>
      </c>
      <c r="B19" s="194">
        <v>252</v>
      </c>
      <c r="C19" s="195">
        <v>397</v>
      </c>
      <c r="D19" s="101"/>
      <c r="E19" s="101"/>
      <c r="G19" s="193"/>
    </row>
    <row r="20" spans="1:7">
      <c r="A20" s="147" t="s">
        <v>65</v>
      </c>
      <c r="B20" s="194"/>
      <c r="C20" s="195">
        <v>0</v>
      </c>
      <c r="D20" s="101"/>
      <c r="E20" s="101"/>
      <c r="G20" s="193"/>
    </row>
    <row r="21" spans="1:7">
      <c r="A21" s="148" t="s">
        <v>66</v>
      </c>
      <c r="B21" s="194"/>
      <c r="C21" s="195">
        <v>0</v>
      </c>
      <c r="D21" s="101"/>
      <c r="E21" s="101"/>
      <c r="G21" s="193"/>
    </row>
    <row r="22" spans="1:7">
      <c r="A22" s="148" t="s">
        <v>76</v>
      </c>
      <c r="B22" s="194"/>
      <c r="C22" s="195">
        <v>0</v>
      </c>
      <c r="D22" s="101"/>
      <c r="E22" s="101"/>
      <c r="G22" s="193"/>
    </row>
    <row r="23" spans="1:7">
      <c r="A23" s="148" t="s">
        <v>77</v>
      </c>
      <c r="B23" s="194"/>
      <c r="C23" s="195">
        <v>0</v>
      </c>
      <c r="D23" s="101"/>
      <c r="E23" s="101"/>
      <c r="G23" s="193"/>
    </row>
    <row r="24" spans="1:7">
      <c r="A24" s="148" t="s">
        <v>78</v>
      </c>
      <c r="B24" s="194"/>
      <c r="C24" s="195">
        <v>0</v>
      </c>
      <c r="D24" s="101"/>
      <c r="E24" s="101"/>
      <c r="G24" s="193"/>
    </row>
    <row r="25" spans="1:7">
      <c r="A25" s="148" t="s">
        <v>73</v>
      </c>
      <c r="B25" s="194"/>
      <c r="C25" s="195">
        <v>0</v>
      </c>
      <c r="D25" s="101"/>
      <c r="E25" s="101"/>
      <c r="G25" s="193"/>
    </row>
    <row r="26" spans="1:7">
      <c r="A26" s="148" t="s">
        <v>79</v>
      </c>
      <c r="B26" s="194">
        <v>7</v>
      </c>
      <c r="C26" s="195">
        <v>5</v>
      </c>
      <c r="D26" s="101"/>
      <c r="E26" s="101"/>
      <c r="G26" s="193"/>
    </row>
    <row r="27" spans="1:7">
      <c r="A27" s="147" t="s">
        <v>80</v>
      </c>
      <c r="B27" s="101">
        <f>SUM(B28:B37)</f>
        <v>24845</v>
      </c>
      <c r="C27" s="101">
        <f>SUM(C28:C37)</f>
        <v>2032</v>
      </c>
      <c r="D27" s="101"/>
      <c r="E27" s="101"/>
      <c r="G27" s="193"/>
    </row>
    <row r="28" spans="1:7">
      <c r="A28" s="147" t="s">
        <v>64</v>
      </c>
      <c r="B28" s="194">
        <v>23389</v>
      </c>
      <c r="C28" s="195">
        <v>1064</v>
      </c>
      <c r="D28" s="101"/>
      <c r="E28" s="101"/>
      <c r="G28" s="193"/>
    </row>
    <row r="29" spans="1:7">
      <c r="A29" s="147" t="s">
        <v>65</v>
      </c>
      <c r="B29" s="194">
        <v>90</v>
      </c>
      <c r="C29" s="195"/>
      <c r="D29" s="101"/>
      <c r="E29" s="101"/>
      <c r="G29" s="193"/>
    </row>
    <row r="30" spans="1:7">
      <c r="A30" s="148" t="s">
        <v>66</v>
      </c>
      <c r="B30" s="194"/>
      <c r="C30" s="195">
        <v>0</v>
      </c>
      <c r="D30" s="101"/>
      <c r="E30" s="101"/>
      <c r="G30" s="193"/>
    </row>
    <row r="31" spans="1:7">
      <c r="A31" s="148" t="s">
        <v>81</v>
      </c>
      <c r="B31" s="194"/>
      <c r="C31" s="195">
        <v>0</v>
      </c>
      <c r="D31" s="101"/>
      <c r="E31" s="101"/>
      <c r="G31" s="193"/>
    </row>
    <row r="32" spans="1:7">
      <c r="A32" s="148" t="s">
        <v>82</v>
      </c>
      <c r="B32" s="194"/>
      <c r="C32" s="195">
        <v>0</v>
      </c>
      <c r="D32" s="101"/>
      <c r="E32" s="101"/>
      <c r="G32" s="193"/>
    </row>
    <row r="33" spans="1:7">
      <c r="A33" s="149" t="s">
        <v>83</v>
      </c>
      <c r="B33" s="194"/>
      <c r="C33" s="195">
        <v>0</v>
      </c>
      <c r="D33" s="101"/>
      <c r="E33" s="101"/>
      <c r="G33" s="193"/>
    </row>
    <row r="34" spans="1:7">
      <c r="A34" s="147" t="s">
        <v>84</v>
      </c>
      <c r="B34" s="194"/>
      <c r="C34" s="195">
        <v>0</v>
      </c>
      <c r="D34" s="101"/>
      <c r="E34" s="101"/>
      <c r="G34" s="193"/>
    </row>
    <row r="35" spans="1:7">
      <c r="A35" s="148" t="s">
        <v>85</v>
      </c>
      <c r="B35" s="194"/>
      <c r="C35" s="195">
        <v>0</v>
      </c>
      <c r="D35" s="101"/>
      <c r="E35" s="101"/>
      <c r="G35" s="193"/>
    </row>
    <row r="36" spans="1:7">
      <c r="A36" s="148" t="s">
        <v>73</v>
      </c>
      <c r="B36" s="194"/>
      <c r="C36" s="195">
        <v>0</v>
      </c>
      <c r="D36" s="101"/>
      <c r="E36" s="101"/>
      <c r="G36" s="193"/>
    </row>
    <row r="37" spans="1:7">
      <c r="A37" s="148" t="s">
        <v>86</v>
      </c>
      <c r="B37" s="194">
        <v>1366</v>
      </c>
      <c r="C37" s="195">
        <v>968</v>
      </c>
      <c r="D37" s="101"/>
      <c r="E37" s="101"/>
      <c r="G37" s="193"/>
    </row>
    <row r="38" spans="1:7">
      <c r="A38" s="147" t="s">
        <v>87</v>
      </c>
      <c r="B38" s="101">
        <f>SUM(B39:B48)</f>
        <v>560</v>
      </c>
      <c r="C38" s="101">
        <f>SUM(C39:C48)</f>
        <v>419</v>
      </c>
      <c r="D38" s="101"/>
      <c r="E38" s="101"/>
      <c r="G38" s="193"/>
    </row>
    <row r="39" spans="1:7">
      <c r="A39" s="147" t="s">
        <v>64</v>
      </c>
      <c r="B39" s="194">
        <v>419</v>
      </c>
      <c r="C39" s="195">
        <v>419</v>
      </c>
      <c r="D39" s="101"/>
      <c r="E39" s="101"/>
      <c r="G39" s="193"/>
    </row>
    <row r="40" spans="1:7">
      <c r="A40" s="147" t="s">
        <v>65</v>
      </c>
      <c r="B40" s="194"/>
      <c r="C40" s="195">
        <v>0</v>
      </c>
      <c r="D40" s="101"/>
      <c r="E40" s="101"/>
      <c r="G40" s="193"/>
    </row>
    <row r="41" spans="1:7">
      <c r="A41" s="148" t="s">
        <v>66</v>
      </c>
      <c r="B41" s="194"/>
      <c r="C41" s="195">
        <v>0</v>
      </c>
      <c r="D41" s="101"/>
      <c r="E41" s="101"/>
      <c r="G41" s="193"/>
    </row>
    <row r="42" spans="1:7">
      <c r="A42" s="148" t="s">
        <v>88</v>
      </c>
      <c r="B42" s="194"/>
      <c r="C42" s="195">
        <v>0</v>
      </c>
      <c r="D42" s="101"/>
      <c r="E42" s="101"/>
      <c r="G42" s="193"/>
    </row>
    <row r="43" spans="1:7">
      <c r="A43" s="148" t="s">
        <v>89</v>
      </c>
      <c r="B43" s="194"/>
      <c r="C43" s="195">
        <v>0</v>
      </c>
      <c r="D43" s="101"/>
      <c r="E43" s="101"/>
      <c r="G43" s="193"/>
    </row>
    <row r="44" spans="1:7">
      <c r="A44" s="147" t="s">
        <v>90</v>
      </c>
      <c r="B44" s="194"/>
      <c r="C44" s="195">
        <v>0</v>
      </c>
      <c r="D44" s="101"/>
      <c r="E44" s="101"/>
      <c r="G44" s="193"/>
    </row>
    <row r="45" spans="1:7">
      <c r="A45" s="147" t="s">
        <v>91</v>
      </c>
      <c r="B45" s="194"/>
      <c r="C45" s="195">
        <v>0</v>
      </c>
      <c r="D45" s="101"/>
      <c r="E45" s="101"/>
      <c r="G45" s="193"/>
    </row>
    <row r="46" spans="1:7">
      <c r="A46" s="147" t="s">
        <v>92</v>
      </c>
      <c r="B46" s="194"/>
      <c r="C46" s="195">
        <v>0</v>
      </c>
      <c r="D46" s="101"/>
      <c r="E46" s="101"/>
      <c r="G46" s="193"/>
    </row>
    <row r="47" spans="1:7">
      <c r="A47" s="147" t="s">
        <v>73</v>
      </c>
      <c r="B47" s="194"/>
      <c r="C47" s="195">
        <v>0</v>
      </c>
      <c r="D47" s="101"/>
      <c r="E47" s="101"/>
      <c r="G47" s="193"/>
    </row>
    <row r="48" spans="1:7">
      <c r="A48" s="148" t="s">
        <v>93</v>
      </c>
      <c r="B48" s="194">
        <v>141</v>
      </c>
      <c r="C48" s="195">
        <v>0</v>
      </c>
      <c r="D48" s="101"/>
      <c r="E48" s="101"/>
      <c r="G48" s="193"/>
    </row>
    <row r="49" spans="1:7">
      <c r="A49" s="148" t="s">
        <v>94</v>
      </c>
      <c r="B49" s="194">
        <v>218</v>
      </c>
      <c r="C49" s="194">
        <v>141</v>
      </c>
      <c r="D49" s="101"/>
      <c r="E49" s="101"/>
      <c r="G49" s="193"/>
    </row>
    <row r="50" spans="1:7">
      <c r="A50" s="148" t="s">
        <v>64</v>
      </c>
      <c r="B50" s="194">
        <v>200</v>
      </c>
      <c r="C50" s="195">
        <v>141</v>
      </c>
      <c r="D50" s="101"/>
      <c r="E50" s="101"/>
      <c r="G50" s="193"/>
    </row>
    <row r="51" spans="1:7">
      <c r="A51" s="101" t="s">
        <v>65</v>
      </c>
      <c r="B51" s="194"/>
      <c r="C51" s="195">
        <v>0</v>
      </c>
      <c r="D51" s="101"/>
      <c r="E51" s="101"/>
      <c r="G51" s="193"/>
    </row>
    <row r="52" spans="1:7">
      <c r="A52" s="147" t="s">
        <v>66</v>
      </c>
      <c r="B52" s="194"/>
      <c r="C52" s="195">
        <v>0</v>
      </c>
      <c r="D52" s="101"/>
      <c r="E52" s="101"/>
      <c r="G52" s="193"/>
    </row>
    <row r="53" spans="1:7">
      <c r="A53" s="147" t="s">
        <v>95</v>
      </c>
      <c r="B53" s="194"/>
      <c r="C53" s="195">
        <v>0</v>
      </c>
      <c r="D53" s="101"/>
      <c r="E53" s="101"/>
      <c r="G53" s="193"/>
    </row>
    <row r="54" spans="1:7">
      <c r="A54" s="147" t="s">
        <v>96</v>
      </c>
      <c r="B54" s="194"/>
      <c r="C54" s="195">
        <v>0</v>
      </c>
      <c r="D54" s="101"/>
      <c r="E54" s="101"/>
      <c r="G54" s="193"/>
    </row>
    <row r="55" spans="1:7">
      <c r="A55" s="148" t="s">
        <v>97</v>
      </c>
      <c r="B55" s="194"/>
      <c r="C55" s="195">
        <v>0</v>
      </c>
      <c r="D55" s="101"/>
      <c r="E55" s="101"/>
      <c r="G55" s="193"/>
    </row>
    <row r="56" spans="1:7">
      <c r="A56" s="148" t="s">
        <v>98</v>
      </c>
      <c r="B56" s="194">
        <v>18</v>
      </c>
      <c r="C56" s="195">
        <v>0</v>
      </c>
      <c r="D56" s="101"/>
      <c r="E56" s="101"/>
      <c r="G56" s="193"/>
    </row>
    <row r="57" spans="1:7">
      <c r="A57" s="148" t="s">
        <v>99</v>
      </c>
      <c r="B57" s="194"/>
      <c r="C57" s="195">
        <v>0</v>
      </c>
      <c r="D57" s="101"/>
      <c r="E57" s="101"/>
      <c r="G57" s="193"/>
    </row>
    <row r="58" spans="1:7">
      <c r="A58" s="147" t="s">
        <v>73</v>
      </c>
      <c r="B58" s="194"/>
      <c r="C58" s="195">
        <v>0</v>
      </c>
      <c r="D58" s="101"/>
      <c r="E58" s="101"/>
      <c r="G58" s="193"/>
    </row>
    <row r="59" spans="1:7">
      <c r="A59" s="148" t="s">
        <v>100</v>
      </c>
      <c r="B59" s="194"/>
      <c r="C59" s="195">
        <v>0</v>
      </c>
      <c r="D59" s="101"/>
      <c r="E59" s="101"/>
      <c r="G59" s="193"/>
    </row>
    <row r="60" spans="1:7">
      <c r="A60" s="149" t="s">
        <v>101</v>
      </c>
      <c r="B60" s="101">
        <f>SUM(B61:B70)</f>
        <v>9067</v>
      </c>
      <c r="C60" s="101">
        <f>SUM(C61:C70)</f>
        <v>824</v>
      </c>
      <c r="D60" s="101"/>
      <c r="E60" s="101"/>
      <c r="G60" s="193"/>
    </row>
    <row r="61" spans="1:7">
      <c r="A61" s="148" t="s">
        <v>64</v>
      </c>
      <c r="B61" s="194">
        <v>1162</v>
      </c>
      <c r="C61" s="195">
        <v>824</v>
      </c>
      <c r="D61" s="101"/>
      <c r="E61" s="101"/>
      <c r="G61" s="193"/>
    </row>
    <row r="62" spans="1:7">
      <c r="A62" s="101" t="s">
        <v>65</v>
      </c>
      <c r="B62" s="194"/>
      <c r="C62" s="195">
        <v>0</v>
      </c>
      <c r="D62" s="101"/>
      <c r="E62" s="101"/>
      <c r="G62" s="193"/>
    </row>
    <row r="63" spans="1:7">
      <c r="A63" s="101" t="s">
        <v>66</v>
      </c>
      <c r="B63" s="194"/>
      <c r="C63" s="195">
        <v>0</v>
      </c>
      <c r="D63" s="101"/>
      <c r="E63" s="101"/>
      <c r="G63" s="193"/>
    </row>
    <row r="64" spans="1:7">
      <c r="A64" s="101" t="s">
        <v>102</v>
      </c>
      <c r="B64" s="194"/>
      <c r="C64" s="195">
        <v>0</v>
      </c>
      <c r="D64" s="101"/>
      <c r="E64" s="101"/>
      <c r="G64" s="193"/>
    </row>
    <row r="65" spans="1:7">
      <c r="A65" s="101" t="s">
        <v>103</v>
      </c>
      <c r="B65" s="194"/>
      <c r="C65" s="195">
        <v>0</v>
      </c>
      <c r="D65" s="101"/>
      <c r="E65" s="101"/>
      <c r="G65" s="193"/>
    </row>
    <row r="66" spans="1:7">
      <c r="A66" s="101" t="s">
        <v>104</v>
      </c>
      <c r="B66" s="194"/>
      <c r="C66" s="195">
        <v>0</v>
      </c>
      <c r="D66" s="101"/>
      <c r="E66" s="101"/>
      <c r="G66" s="193"/>
    </row>
    <row r="67" spans="1:7">
      <c r="A67" s="147" t="s">
        <v>105</v>
      </c>
      <c r="B67" s="194"/>
      <c r="C67" s="195">
        <v>0</v>
      </c>
      <c r="D67" s="101"/>
      <c r="E67" s="101"/>
      <c r="G67" s="193"/>
    </row>
    <row r="68" spans="1:7">
      <c r="A68" s="148" t="s">
        <v>106</v>
      </c>
      <c r="B68" s="194"/>
      <c r="C68" s="195">
        <v>0</v>
      </c>
      <c r="D68" s="101"/>
      <c r="E68" s="101"/>
      <c r="G68" s="193"/>
    </row>
    <row r="69" spans="1:7">
      <c r="A69" s="148" t="s">
        <v>73</v>
      </c>
      <c r="B69" s="194"/>
      <c r="C69" s="195">
        <v>0</v>
      </c>
      <c r="D69" s="101"/>
      <c r="E69" s="101"/>
      <c r="G69" s="193"/>
    </row>
    <row r="70" spans="1:7">
      <c r="A70" s="148" t="s">
        <v>107</v>
      </c>
      <c r="B70" s="194">
        <v>7905</v>
      </c>
      <c r="C70" s="195">
        <v>0</v>
      </c>
      <c r="D70" s="101"/>
      <c r="E70" s="101"/>
      <c r="G70" s="193"/>
    </row>
    <row r="71" spans="1:7">
      <c r="A71" s="147" t="s">
        <v>108</v>
      </c>
      <c r="B71" s="101">
        <f>SUM(B72:B82)</f>
        <v>0</v>
      </c>
      <c r="C71" s="101">
        <f>SUM(C72:C82)</f>
        <v>0</v>
      </c>
      <c r="D71" s="101"/>
      <c r="E71" s="101"/>
      <c r="G71" s="193"/>
    </row>
    <row r="72" spans="1:7">
      <c r="A72" s="147" t="s">
        <v>64</v>
      </c>
      <c r="B72" s="101"/>
      <c r="C72" s="101"/>
      <c r="D72" s="101"/>
      <c r="E72" s="101"/>
      <c r="G72" s="193"/>
    </row>
    <row r="73" spans="1:7">
      <c r="A73" s="147" t="s">
        <v>65</v>
      </c>
      <c r="B73" s="101"/>
      <c r="C73" s="101"/>
      <c r="D73" s="101"/>
      <c r="E73" s="101"/>
      <c r="G73" s="193"/>
    </row>
    <row r="74" spans="1:7">
      <c r="A74" s="148" t="s">
        <v>66</v>
      </c>
      <c r="B74" s="101"/>
      <c r="C74" s="101"/>
      <c r="D74" s="101"/>
      <c r="E74" s="101"/>
      <c r="G74" s="193"/>
    </row>
    <row r="75" spans="1:7">
      <c r="A75" s="148" t="s">
        <v>109</v>
      </c>
      <c r="B75" s="101"/>
      <c r="C75" s="101"/>
      <c r="D75" s="101"/>
      <c r="E75" s="101"/>
      <c r="G75" s="193"/>
    </row>
    <row r="76" spans="1:7">
      <c r="A76" s="148" t="s">
        <v>110</v>
      </c>
      <c r="B76" s="101"/>
      <c r="C76" s="101"/>
      <c r="D76" s="101"/>
      <c r="E76" s="101"/>
      <c r="G76" s="193"/>
    </row>
    <row r="77" spans="1:7">
      <c r="A77" s="101" t="s">
        <v>111</v>
      </c>
      <c r="B77" s="101"/>
      <c r="C77" s="101"/>
      <c r="D77" s="101"/>
      <c r="E77" s="101"/>
      <c r="G77" s="193"/>
    </row>
    <row r="78" spans="1:7">
      <c r="A78" s="147" t="s">
        <v>112</v>
      </c>
      <c r="B78" s="101"/>
      <c r="C78" s="101"/>
      <c r="D78" s="101"/>
      <c r="E78" s="101"/>
      <c r="G78" s="193"/>
    </row>
    <row r="79" spans="1:7">
      <c r="A79" s="147" t="s">
        <v>113</v>
      </c>
      <c r="B79" s="101"/>
      <c r="C79" s="101"/>
      <c r="D79" s="101"/>
      <c r="E79" s="101"/>
      <c r="G79" s="193"/>
    </row>
    <row r="80" spans="1:7">
      <c r="A80" s="147" t="s">
        <v>105</v>
      </c>
      <c r="B80" s="101"/>
      <c r="C80" s="101"/>
      <c r="D80" s="101"/>
      <c r="E80" s="101"/>
      <c r="G80" s="193"/>
    </row>
    <row r="81" spans="1:7">
      <c r="A81" s="148" t="s">
        <v>73</v>
      </c>
      <c r="B81" s="101"/>
      <c r="C81" s="101"/>
      <c r="D81" s="101"/>
      <c r="E81" s="101"/>
      <c r="G81" s="193"/>
    </row>
    <row r="82" spans="1:7">
      <c r="A82" s="148" t="s">
        <v>114</v>
      </c>
      <c r="B82" s="196"/>
      <c r="C82" s="101"/>
      <c r="D82" s="101"/>
      <c r="E82" s="101"/>
      <c r="G82" s="193"/>
    </row>
    <row r="83" spans="1:7">
      <c r="A83" s="148" t="s">
        <v>115</v>
      </c>
      <c r="B83" s="101">
        <f>SUM(B84:B91)</f>
        <v>238</v>
      </c>
      <c r="C83" s="101">
        <f>SUM(C84:C91)</f>
        <v>484</v>
      </c>
      <c r="D83" s="101"/>
      <c r="E83" s="101"/>
      <c r="G83" s="193"/>
    </row>
    <row r="84" spans="1:7">
      <c r="A84" s="147" t="s">
        <v>64</v>
      </c>
      <c r="B84" s="194">
        <v>238</v>
      </c>
      <c r="C84" s="195">
        <v>484</v>
      </c>
      <c r="D84" s="101"/>
      <c r="E84" s="101"/>
      <c r="G84" s="193"/>
    </row>
    <row r="85" spans="1:7">
      <c r="A85" s="147" t="s">
        <v>65</v>
      </c>
      <c r="B85" s="194"/>
      <c r="C85" s="195"/>
      <c r="D85" s="101"/>
      <c r="E85" s="101"/>
      <c r="G85" s="193"/>
    </row>
    <row r="86" spans="1:7">
      <c r="A86" s="147" t="s">
        <v>66</v>
      </c>
      <c r="B86" s="194"/>
      <c r="C86" s="195"/>
      <c r="D86" s="101"/>
      <c r="E86" s="101"/>
      <c r="G86" s="193"/>
    </row>
    <row r="87" spans="1:7">
      <c r="A87" s="197" t="s">
        <v>116</v>
      </c>
      <c r="B87" s="194"/>
      <c r="C87" s="195"/>
      <c r="D87" s="101"/>
      <c r="E87" s="101"/>
      <c r="G87" s="193"/>
    </row>
    <row r="88" spans="1:7">
      <c r="A88" s="148" t="s">
        <v>117</v>
      </c>
      <c r="B88" s="194"/>
      <c r="C88" s="195"/>
      <c r="D88" s="101"/>
      <c r="E88" s="101"/>
      <c r="G88" s="193"/>
    </row>
    <row r="89" spans="1:7">
      <c r="A89" s="148" t="s">
        <v>105</v>
      </c>
      <c r="B89" s="194"/>
      <c r="C89" s="195"/>
      <c r="D89" s="101"/>
      <c r="E89" s="101"/>
      <c r="G89" s="193"/>
    </row>
    <row r="90" spans="1:7">
      <c r="A90" s="148" t="s">
        <v>73</v>
      </c>
      <c r="B90" s="194"/>
      <c r="C90" s="195"/>
      <c r="D90" s="101"/>
      <c r="E90" s="101"/>
      <c r="G90" s="193"/>
    </row>
    <row r="91" spans="1:7">
      <c r="A91" s="101" t="s">
        <v>118</v>
      </c>
      <c r="B91" s="194"/>
      <c r="C91" s="195"/>
      <c r="D91" s="101"/>
      <c r="E91" s="101"/>
      <c r="G91" s="193"/>
    </row>
    <row r="92" spans="1:7">
      <c r="A92" s="147" t="s">
        <v>119</v>
      </c>
      <c r="B92" s="101">
        <f>SUM(B93:B104)</f>
        <v>0</v>
      </c>
      <c r="C92" s="101">
        <f>SUM(C93:C104)</f>
        <v>0</v>
      </c>
      <c r="D92" s="101"/>
      <c r="E92" s="101"/>
      <c r="G92" s="193"/>
    </row>
    <row r="93" spans="1:7">
      <c r="A93" s="147" t="s">
        <v>64</v>
      </c>
      <c r="B93" s="101"/>
      <c r="C93" s="101"/>
      <c r="D93" s="101"/>
      <c r="E93" s="101"/>
      <c r="G93" s="193"/>
    </row>
    <row r="94" spans="1:7">
      <c r="A94" s="148" t="s">
        <v>65</v>
      </c>
      <c r="B94" s="101"/>
      <c r="C94" s="101"/>
      <c r="D94" s="101"/>
      <c r="E94" s="101"/>
      <c r="G94" s="193"/>
    </row>
    <row r="95" spans="1:7">
      <c r="A95" s="148" t="s">
        <v>66</v>
      </c>
      <c r="B95" s="101"/>
      <c r="C95" s="101"/>
      <c r="D95" s="101"/>
      <c r="E95" s="101"/>
      <c r="G95" s="193"/>
    </row>
    <row r="96" spans="1:7">
      <c r="A96" s="147" t="s">
        <v>120</v>
      </c>
      <c r="B96" s="101"/>
      <c r="C96" s="101"/>
      <c r="D96" s="101"/>
      <c r="E96" s="101"/>
      <c r="G96" s="193"/>
    </row>
    <row r="97" spans="1:7">
      <c r="A97" s="147" t="s">
        <v>121</v>
      </c>
      <c r="B97" s="101"/>
      <c r="C97" s="101"/>
      <c r="D97" s="101"/>
      <c r="E97" s="101"/>
      <c r="G97" s="193"/>
    </row>
    <row r="98" spans="1:7">
      <c r="A98" s="147" t="s">
        <v>105</v>
      </c>
      <c r="B98" s="101"/>
      <c r="C98" s="101"/>
      <c r="D98" s="101"/>
      <c r="E98" s="101"/>
      <c r="G98" s="193"/>
    </row>
    <row r="99" spans="1:7">
      <c r="A99" s="147" t="s">
        <v>122</v>
      </c>
      <c r="B99" s="101"/>
      <c r="C99" s="101"/>
      <c r="D99" s="101"/>
      <c r="E99" s="101"/>
      <c r="G99" s="193"/>
    </row>
    <row r="100" spans="1:7">
      <c r="A100" s="147" t="s">
        <v>123</v>
      </c>
      <c r="B100" s="101"/>
      <c r="C100" s="101"/>
      <c r="D100" s="101"/>
      <c r="E100" s="101"/>
      <c r="G100" s="193"/>
    </row>
    <row r="101" spans="1:7">
      <c r="A101" s="147" t="s">
        <v>124</v>
      </c>
      <c r="B101" s="101"/>
      <c r="C101" s="101"/>
      <c r="D101" s="101"/>
      <c r="E101" s="101"/>
      <c r="G101" s="193"/>
    </row>
    <row r="102" spans="1:7">
      <c r="A102" s="147" t="s">
        <v>125</v>
      </c>
      <c r="B102" s="101"/>
      <c r="C102" s="101"/>
      <c r="D102" s="101"/>
      <c r="E102" s="101"/>
      <c r="G102" s="193"/>
    </row>
    <row r="103" spans="1:7">
      <c r="A103" s="148" t="s">
        <v>73</v>
      </c>
      <c r="B103" s="101"/>
      <c r="C103" s="101"/>
      <c r="D103" s="101"/>
      <c r="E103" s="101"/>
      <c r="G103" s="193"/>
    </row>
    <row r="104" spans="1:7">
      <c r="A104" s="148" t="s">
        <v>126</v>
      </c>
      <c r="B104" s="101"/>
      <c r="C104" s="101"/>
      <c r="D104" s="101"/>
      <c r="E104" s="101"/>
      <c r="G104" s="193"/>
    </row>
    <row r="105" spans="1:7">
      <c r="A105" s="148" t="s">
        <v>127</v>
      </c>
      <c r="B105" s="101">
        <f>SUM(B106:B114)</f>
        <v>1124</v>
      </c>
      <c r="C105" s="101">
        <f>SUM(C106:C114)</f>
        <v>0</v>
      </c>
      <c r="D105" s="101"/>
      <c r="E105" s="101"/>
      <c r="G105" s="193"/>
    </row>
    <row r="106" spans="1:7">
      <c r="A106" s="148" t="s">
        <v>64</v>
      </c>
      <c r="B106" s="194">
        <v>810</v>
      </c>
      <c r="C106" s="195">
        <v>0</v>
      </c>
      <c r="D106" s="101"/>
      <c r="E106" s="101"/>
      <c r="G106" s="193"/>
    </row>
    <row r="107" spans="1:7">
      <c r="A107" s="147" t="s">
        <v>65</v>
      </c>
      <c r="B107" s="194"/>
      <c r="C107" s="195"/>
      <c r="D107" s="101"/>
      <c r="E107" s="101"/>
      <c r="G107" s="193"/>
    </row>
    <row r="108" spans="1:7">
      <c r="A108" s="147" t="s">
        <v>66</v>
      </c>
      <c r="B108" s="194"/>
      <c r="C108" s="195"/>
      <c r="D108" s="101"/>
      <c r="E108" s="101"/>
      <c r="G108" s="193"/>
    </row>
    <row r="109" spans="1:7">
      <c r="A109" s="147" t="s">
        <v>128</v>
      </c>
      <c r="B109" s="194"/>
      <c r="C109" s="195"/>
      <c r="D109" s="101"/>
      <c r="E109" s="101"/>
      <c r="G109" s="193"/>
    </row>
    <row r="110" spans="1:7">
      <c r="A110" s="148" t="s">
        <v>129</v>
      </c>
      <c r="B110" s="194"/>
      <c r="C110" s="195"/>
      <c r="D110" s="101"/>
      <c r="E110" s="101"/>
      <c r="G110" s="193"/>
    </row>
    <row r="111" spans="1:7">
      <c r="A111" s="148" t="s">
        <v>130</v>
      </c>
      <c r="B111" s="194"/>
      <c r="C111" s="195"/>
      <c r="D111" s="101"/>
      <c r="E111" s="101"/>
      <c r="G111" s="193"/>
    </row>
    <row r="112" spans="1:7">
      <c r="A112" s="147" t="s">
        <v>131</v>
      </c>
      <c r="B112" s="194"/>
      <c r="C112" s="195"/>
      <c r="D112" s="101"/>
      <c r="E112" s="101"/>
      <c r="G112" s="193"/>
    </row>
    <row r="113" spans="1:7">
      <c r="A113" s="197" t="s">
        <v>73</v>
      </c>
      <c r="B113" s="194"/>
      <c r="C113" s="195"/>
      <c r="D113" s="101"/>
      <c r="E113" s="101"/>
      <c r="G113" s="193"/>
    </row>
    <row r="114" spans="1:7">
      <c r="A114" s="148" t="s">
        <v>132</v>
      </c>
      <c r="B114" s="194">
        <v>314</v>
      </c>
      <c r="C114" s="195">
        <v>0</v>
      </c>
      <c r="D114" s="101"/>
      <c r="E114" s="101"/>
      <c r="G114" s="193"/>
    </row>
    <row r="115" spans="1:7">
      <c r="A115" s="150" t="s">
        <v>133</v>
      </c>
      <c r="B115" s="101">
        <f>SUM(B116:B123)</f>
        <v>1740</v>
      </c>
      <c r="C115" s="101">
        <f>SUM(C116:C123)</f>
        <v>1018</v>
      </c>
      <c r="D115" s="101"/>
      <c r="E115" s="101"/>
      <c r="G115" s="193"/>
    </row>
    <row r="116" spans="1:7">
      <c r="A116" s="147" t="s">
        <v>64</v>
      </c>
      <c r="B116" s="194">
        <v>1196</v>
      </c>
      <c r="C116" s="195">
        <v>1018</v>
      </c>
      <c r="D116" s="101"/>
      <c r="E116" s="101"/>
      <c r="G116" s="193"/>
    </row>
    <row r="117" spans="1:7">
      <c r="A117" s="147" t="s">
        <v>65</v>
      </c>
      <c r="B117" s="194"/>
      <c r="C117" s="195"/>
      <c r="D117" s="101"/>
      <c r="E117" s="101"/>
      <c r="G117" s="193"/>
    </row>
    <row r="118" spans="1:7">
      <c r="A118" s="147" t="s">
        <v>66</v>
      </c>
      <c r="B118" s="194"/>
      <c r="C118" s="195"/>
      <c r="D118" s="101"/>
      <c r="E118" s="101"/>
      <c r="G118" s="193"/>
    </row>
    <row r="119" spans="1:7">
      <c r="A119" s="148" t="s">
        <v>134</v>
      </c>
      <c r="B119" s="194"/>
      <c r="C119" s="195"/>
      <c r="D119" s="101"/>
      <c r="E119" s="101"/>
      <c r="G119" s="193"/>
    </row>
    <row r="120" spans="1:7">
      <c r="A120" s="148" t="s">
        <v>135</v>
      </c>
      <c r="B120" s="194"/>
      <c r="C120" s="195"/>
      <c r="D120" s="101"/>
      <c r="E120" s="101"/>
      <c r="G120" s="193"/>
    </row>
    <row r="121" spans="1:7">
      <c r="A121" s="148" t="s">
        <v>136</v>
      </c>
      <c r="B121" s="194"/>
      <c r="C121" s="195"/>
      <c r="D121" s="101"/>
      <c r="E121" s="101"/>
      <c r="G121" s="193"/>
    </row>
    <row r="122" spans="1:7">
      <c r="A122" s="147" t="s">
        <v>73</v>
      </c>
      <c r="B122" s="194"/>
      <c r="C122" s="195"/>
      <c r="D122" s="101"/>
      <c r="E122" s="101"/>
      <c r="G122" s="193"/>
    </row>
    <row r="123" spans="1:7">
      <c r="A123" s="147" t="s">
        <v>137</v>
      </c>
      <c r="B123" s="194">
        <v>544</v>
      </c>
      <c r="C123" s="195">
        <v>0</v>
      </c>
      <c r="D123" s="101"/>
      <c r="E123" s="101"/>
      <c r="G123" s="193"/>
    </row>
    <row r="124" spans="1:7">
      <c r="A124" s="101" t="s">
        <v>138</v>
      </c>
      <c r="B124" s="101">
        <f>SUM(B125:B134)</f>
        <v>28</v>
      </c>
      <c r="C124" s="101">
        <f>SUM(C125:C134)</f>
        <v>28</v>
      </c>
      <c r="D124" s="101"/>
      <c r="E124" s="101"/>
      <c r="G124" s="193"/>
    </row>
    <row r="125" spans="1:7">
      <c r="A125" s="147" t="s">
        <v>64</v>
      </c>
      <c r="B125" s="196"/>
      <c r="C125" s="101"/>
      <c r="D125" s="101"/>
      <c r="E125" s="101"/>
      <c r="G125" s="193"/>
    </row>
    <row r="126" spans="1:7">
      <c r="A126" s="147" t="s">
        <v>65</v>
      </c>
      <c r="B126" s="101"/>
      <c r="C126" s="101"/>
      <c r="D126" s="101"/>
      <c r="E126" s="101"/>
      <c r="G126" s="193"/>
    </row>
    <row r="127" spans="1:7">
      <c r="A127" s="147" t="s">
        <v>66</v>
      </c>
      <c r="B127" s="101"/>
      <c r="C127" s="101"/>
      <c r="D127" s="101"/>
      <c r="E127" s="101"/>
      <c r="G127" s="193"/>
    </row>
    <row r="128" spans="1:7">
      <c r="A128" s="148" t="s">
        <v>139</v>
      </c>
      <c r="B128" s="101"/>
      <c r="C128" s="101"/>
      <c r="D128" s="101"/>
      <c r="E128" s="101"/>
      <c r="G128" s="193"/>
    </row>
    <row r="129" spans="1:7">
      <c r="A129" s="148" t="s">
        <v>140</v>
      </c>
      <c r="B129" s="101"/>
      <c r="C129" s="101"/>
      <c r="D129" s="101"/>
      <c r="E129" s="101"/>
      <c r="G129" s="193"/>
    </row>
    <row r="130" spans="1:7">
      <c r="A130" s="148" t="s">
        <v>141</v>
      </c>
      <c r="B130" s="101"/>
      <c r="C130" s="101"/>
      <c r="D130" s="101"/>
      <c r="E130" s="101"/>
      <c r="G130" s="193"/>
    </row>
    <row r="131" spans="1:7">
      <c r="A131" s="147" t="s">
        <v>142</v>
      </c>
      <c r="B131" s="101"/>
      <c r="C131" s="101"/>
      <c r="D131" s="101"/>
      <c r="E131" s="101"/>
      <c r="G131" s="193"/>
    </row>
    <row r="132" spans="1:7">
      <c r="A132" s="147" t="s">
        <v>143</v>
      </c>
      <c r="B132" s="194"/>
      <c r="C132" s="195"/>
      <c r="D132" s="101"/>
      <c r="E132" s="101"/>
      <c r="G132" s="193"/>
    </row>
    <row r="133" spans="1:7">
      <c r="A133" s="147" t="s">
        <v>73</v>
      </c>
      <c r="B133" s="144"/>
      <c r="C133" s="144"/>
      <c r="D133" s="101"/>
      <c r="E133" s="101"/>
      <c r="G133" s="193"/>
    </row>
    <row r="134" spans="1:7">
      <c r="A134" s="148" t="s">
        <v>144</v>
      </c>
      <c r="B134" s="194">
        <v>28</v>
      </c>
      <c r="C134" s="195">
        <v>28</v>
      </c>
      <c r="D134" s="101"/>
      <c r="E134" s="101"/>
      <c r="G134" s="193"/>
    </row>
    <row r="135" spans="1:7">
      <c r="A135" s="148" t="s">
        <v>145</v>
      </c>
      <c r="B135" s="101">
        <f>SUM(B136:B147)</f>
        <v>0</v>
      </c>
      <c r="C135" s="101">
        <f>SUM(C136:C147)</f>
        <v>0</v>
      </c>
      <c r="D135" s="101"/>
      <c r="E135" s="101"/>
      <c r="G135" s="193"/>
    </row>
    <row r="136" spans="1:7">
      <c r="A136" s="148" t="s">
        <v>64</v>
      </c>
      <c r="B136" s="101"/>
      <c r="C136" s="101"/>
      <c r="D136" s="101"/>
      <c r="E136" s="101"/>
      <c r="G136" s="193"/>
    </row>
    <row r="137" spans="1:7">
      <c r="A137" s="101" t="s">
        <v>65</v>
      </c>
      <c r="B137" s="101"/>
      <c r="C137" s="101"/>
      <c r="D137" s="101"/>
      <c r="E137" s="101"/>
      <c r="G137" s="193"/>
    </row>
    <row r="138" spans="1:7">
      <c r="A138" s="147" t="s">
        <v>66</v>
      </c>
      <c r="B138" s="101"/>
      <c r="C138" s="101"/>
      <c r="D138" s="101"/>
      <c r="E138" s="101"/>
      <c r="G138" s="193"/>
    </row>
    <row r="139" spans="1:7">
      <c r="A139" s="147" t="s">
        <v>146</v>
      </c>
      <c r="B139" s="101"/>
      <c r="C139" s="101"/>
      <c r="D139" s="101"/>
      <c r="E139" s="101"/>
      <c r="G139" s="193"/>
    </row>
    <row r="140" spans="1:7">
      <c r="A140" s="147" t="s">
        <v>147</v>
      </c>
      <c r="B140" s="101"/>
      <c r="C140" s="101"/>
      <c r="D140" s="101"/>
      <c r="E140" s="101"/>
      <c r="G140" s="193"/>
    </row>
    <row r="141" spans="1:7">
      <c r="A141" s="197" t="s">
        <v>148</v>
      </c>
      <c r="B141" s="101"/>
      <c r="C141" s="101"/>
      <c r="D141" s="101"/>
      <c r="E141" s="101"/>
      <c r="G141" s="193"/>
    </row>
    <row r="142" spans="1:7">
      <c r="A142" s="148" t="s">
        <v>149</v>
      </c>
      <c r="B142" s="101"/>
      <c r="C142" s="101"/>
      <c r="D142" s="101"/>
      <c r="E142" s="101"/>
      <c r="G142" s="193"/>
    </row>
    <row r="143" spans="1:7">
      <c r="A143" s="147" t="s">
        <v>150</v>
      </c>
      <c r="B143" s="101"/>
      <c r="C143" s="101"/>
      <c r="D143" s="101"/>
      <c r="E143" s="101"/>
      <c r="G143" s="193"/>
    </row>
    <row r="144" spans="1:7">
      <c r="A144" s="147" t="s">
        <v>151</v>
      </c>
      <c r="B144" s="101"/>
      <c r="C144" s="101"/>
      <c r="D144" s="101"/>
      <c r="E144" s="101"/>
      <c r="G144" s="193"/>
    </row>
    <row r="145" spans="1:7">
      <c r="A145" s="147" t="s">
        <v>152</v>
      </c>
      <c r="B145" s="101"/>
      <c r="C145" s="101"/>
      <c r="D145" s="101"/>
      <c r="E145" s="101"/>
      <c r="G145" s="193"/>
    </row>
    <row r="146" spans="1:7">
      <c r="A146" s="147" t="s">
        <v>73</v>
      </c>
      <c r="B146" s="101"/>
      <c r="C146" s="101"/>
      <c r="D146" s="101"/>
      <c r="E146" s="101"/>
      <c r="G146" s="193"/>
    </row>
    <row r="147" spans="1:7">
      <c r="A147" s="147" t="s">
        <v>153</v>
      </c>
      <c r="B147" s="101"/>
      <c r="C147" s="101"/>
      <c r="D147" s="101"/>
      <c r="E147" s="101"/>
      <c r="G147" s="193"/>
    </row>
    <row r="148" spans="1:7">
      <c r="A148" s="147" t="s">
        <v>154</v>
      </c>
      <c r="B148" s="101">
        <f>SUM(B149:B154)</f>
        <v>53</v>
      </c>
      <c r="C148" s="101">
        <f>SUM(C149:C154)</f>
        <v>336</v>
      </c>
      <c r="D148" s="101"/>
      <c r="E148" s="101"/>
      <c r="G148" s="193"/>
    </row>
    <row r="149" spans="1:7">
      <c r="A149" s="147" t="s">
        <v>64</v>
      </c>
      <c r="B149" s="196">
        <v>53</v>
      </c>
      <c r="C149" s="101"/>
      <c r="D149" s="101"/>
      <c r="E149" s="101"/>
      <c r="G149" s="193"/>
    </row>
    <row r="150" spans="1:7">
      <c r="A150" s="147" t="s">
        <v>65</v>
      </c>
      <c r="B150" s="101"/>
      <c r="C150" s="101"/>
      <c r="D150" s="101"/>
      <c r="E150" s="101"/>
      <c r="G150" s="193"/>
    </row>
    <row r="151" spans="1:7">
      <c r="A151" s="148" t="s">
        <v>66</v>
      </c>
      <c r="B151" s="101"/>
      <c r="C151" s="101"/>
      <c r="D151" s="101"/>
      <c r="E151" s="101"/>
      <c r="G151" s="193"/>
    </row>
    <row r="152" spans="1:7">
      <c r="A152" s="148" t="s">
        <v>155</v>
      </c>
      <c r="B152" s="101"/>
      <c r="C152" s="101"/>
      <c r="D152" s="101"/>
      <c r="E152" s="101"/>
      <c r="G152" s="193"/>
    </row>
    <row r="153" spans="1:7">
      <c r="A153" s="148" t="s">
        <v>73</v>
      </c>
      <c r="B153" s="101"/>
      <c r="C153" s="101"/>
      <c r="D153" s="101"/>
      <c r="E153" s="101"/>
      <c r="G153" s="193"/>
    </row>
    <row r="154" spans="1:7">
      <c r="A154" s="101" t="s">
        <v>156</v>
      </c>
      <c r="B154" s="101"/>
      <c r="C154" s="101">
        <v>336</v>
      </c>
      <c r="D154" s="101"/>
      <c r="E154" s="101"/>
      <c r="G154" s="193"/>
    </row>
    <row r="155" spans="1:7">
      <c r="A155" s="147" t="s">
        <v>157</v>
      </c>
      <c r="B155" s="101">
        <f>SUM(B156:B162)</f>
        <v>0</v>
      </c>
      <c r="C155" s="101">
        <f>SUM(C156:C162)</f>
        <v>0</v>
      </c>
      <c r="D155" s="101"/>
      <c r="E155" s="101"/>
      <c r="G155" s="193"/>
    </row>
    <row r="156" spans="1:7">
      <c r="A156" s="147" t="s">
        <v>64</v>
      </c>
      <c r="B156" s="101"/>
      <c r="C156" s="101"/>
      <c r="D156" s="101"/>
      <c r="E156" s="101"/>
      <c r="G156" s="193"/>
    </row>
    <row r="157" spans="1:7">
      <c r="A157" s="148" t="s">
        <v>65</v>
      </c>
      <c r="B157" s="101"/>
      <c r="C157" s="101"/>
      <c r="D157" s="101"/>
      <c r="E157" s="101"/>
      <c r="G157" s="193"/>
    </row>
    <row r="158" spans="1:7">
      <c r="A158" s="148" t="s">
        <v>66</v>
      </c>
      <c r="B158" s="101"/>
      <c r="C158" s="101"/>
      <c r="D158" s="101"/>
      <c r="E158" s="101"/>
      <c r="G158" s="193"/>
    </row>
    <row r="159" spans="1:7">
      <c r="A159" s="148" t="s">
        <v>158</v>
      </c>
      <c r="B159" s="101"/>
      <c r="C159" s="101"/>
      <c r="D159" s="101"/>
      <c r="E159" s="101"/>
      <c r="G159" s="193"/>
    </row>
    <row r="160" spans="1:7">
      <c r="A160" s="101" t="s">
        <v>159</v>
      </c>
      <c r="B160" s="101"/>
      <c r="C160" s="101"/>
      <c r="D160" s="101"/>
      <c r="E160" s="101"/>
      <c r="G160" s="193"/>
    </row>
    <row r="161" spans="1:7">
      <c r="A161" s="147" t="s">
        <v>73</v>
      </c>
      <c r="B161" s="101"/>
      <c r="C161" s="101"/>
      <c r="D161" s="101"/>
      <c r="E161" s="101"/>
      <c r="G161" s="193"/>
    </row>
    <row r="162" spans="1:7">
      <c r="A162" s="147" t="s">
        <v>160</v>
      </c>
      <c r="B162" s="101"/>
      <c r="C162" s="101"/>
      <c r="D162" s="101"/>
      <c r="E162" s="101"/>
      <c r="G162" s="193"/>
    </row>
    <row r="163" spans="1:7">
      <c r="A163" s="148" t="s">
        <v>161</v>
      </c>
      <c r="B163" s="101">
        <f>SUM(B164:B168)</f>
        <v>0</v>
      </c>
      <c r="C163" s="101">
        <f>SUM(C164:C168)</f>
        <v>0</v>
      </c>
      <c r="D163" s="101"/>
      <c r="E163" s="101"/>
      <c r="G163" s="193"/>
    </row>
    <row r="164" spans="1:7">
      <c r="A164" s="148" t="s">
        <v>64</v>
      </c>
      <c r="B164" s="196"/>
      <c r="C164" s="101"/>
      <c r="D164" s="101"/>
      <c r="E164" s="101"/>
      <c r="G164" s="193"/>
    </row>
    <row r="165" spans="1:7">
      <c r="A165" s="148" t="s">
        <v>65</v>
      </c>
      <c r="B165" s="101"/>
      <c r="C165" s="101"/>
      <c r="D165" s="101"/>
      <c r="E165" s="101"/>
      <c r="G165" s="193"/>
    </row>
    <row r="166" spans="1:7">
      <c r="A166" s="147" t="s">
        <v>66</v>
      </c>
      <c r="B166" s="101"/>
      <c r="C166" s="101"/>
      <c r="D166" s="101"/>
      <c r="E166" s="101"/>
      <c r="G166" s="193"/>
    </row>
    <row r="167" spans="1:7">
      <c r="A167" s="149" t="s">
        <v>162</v>
      </c>
      <c r="B167" s="101"/>
      <c r="C167" s="101"/>
      <c r="D167" s="101"/>
      <c r="E167" s="101"/>
      <c r="G167" s="193"/>
    </row>
    <row r="168" spans="1:7">
      <c r="A168" s="147" t="s">
        <v>163</v>
      </c>
      <c r="B168" s="101"/>
      <c r="C168" s="101"/>
      <c r="D168" s="101"/>
      <c r="E168" s="101"/>
      <c r="G168" s="193"/>
    </row>
    <row r="169" spans="1:7">
      <c r="A169" s="148" t="s">
        <v>164</v>
      </c>
      <c r="B169" s="101">
        <f>SUM(B170:B175)</f>
        <v>0</v>
      </c>
      <c r="C169" s="101">
        <f>SUM(C170:C175)</f>
        <v>0</v>
      </c>
      <c r="D169" s="101"/>
      <c r="E169" s="101"/>
      <c r="G169" s="193"/>
    </row>
    <row r="170" spans="1:7">
      <c r="A170" s="148" t="s">
        <v>64</v>
      </c>
      <c r="B170" s="196"/>
      <c r="C170" s="101"/>
      <c r="D170" s="101"/>
      <c r="E170" s="101"/>
      <c r="G170" s="193"/>
    </row>
    <row r="171" spans="1:7">
      <c r="A171" s="148" t="s">
        <v>65</v>
      </c>
      <c r="B171" s="101"/>
      <c r="C171" s="101"/>
      <c r="D171" s="101"/>
      <c r="E171" s="101"/>
      <c r="G171" s="193"/>
    </row>
    <row r="172" spans="1:7">
      <c r="A172" s="101" t="s">
        <v>66</v>
      </c>
      <c r="B172" s="101"/>
      <c r="C172" s="101"/>
      <c r="D172" s="101"/>
      <c r="E172" s="101"/>
      <c r="G172" s="193"/>
    </row>
    <row r="173" spans="1:7">
      <c r="A173" s="147" t="s">
        <v>78</v>
      </c>
      <c r="B173" s="198"/>
      <c r="C173" s="198"/>
      <c r="D173" s="198"/>
      <c r="E173" s="101"/>
      <c r="G173" s="193"/>
    </row>
    <row r="174" spans="1:7">
      <c r="A174" s="147" t="s">
        <v>73</v>
      </c>
      <c r="B174" s="101"/>
      <c r="C174" s="101"/>
      <c r="D174" s="101"/>
      <c r="E174" s="101"/>
      <c r="G174" s="193"/>
    </row>
    <row r="175" spans="1:7">
      <c r="A175" s="147" t="s">
        <v>165</v>
      </c>
      <c r="B175" s="101"/>
      <c r="C175" s="101"/>
      <c r="D175" s="101"/>
      <c r="E175" s="101"/>
      <c r="G175" s="193"/>
    </row>
    <row r="176" spans="1:7">
      <c r="A176" s="148" t="s">
        <v>166</v>
      </c>
      <c r="B176" s="101">
        <f>SUM(B177:B182)</f>
        <v>218</v>
      </c>
      <c r="C176" s="101">
        <f>SUM(C177:C182)</f>
        <v>213</v>
      </c>
      <c r="D176" s="101"/>
      <c r="E176" s="101"/>
      <c r="G176" s="193"/>
    </row>
    <row r="177" spans="1:7">
      <c r="A177" s="148" t="s">
        <v>64</v>
      </c>
      <c r="B177" s="196"/>
      <c r="C177" s="101"/>
      <c r="D177" s="101"/>
      <c r="E177" s="101"/>
      <c r="G177" s="193"/>
    </row>
    <row r="178" spans="1:7">
      <c r="A178" s="148" t="s">
        <v>65</v>
      </c>
      <c r="B178" s="101"/>
      <c r="C178" s="101"/>
      <c r="D178" s="101"/>
      <c r="E178" s="101"/>
      <c r="G178" s="193"/>
    </row>
    <row r="179" spans="1:7">
      <c r="A179" s="147" t="s">
        <v>66</v>
      </c>
      <c r="B179" s="101"/>
      <c r="C179" s="101"/>
      <c r="D179" s="101"/>
      <c r="E179" s="101"/>
      <c r="G179" s="193"/>
    </row>
    <row r="180" spans="1:7">
      <c r="A180" s="147" t="s">
        <v>167</v>
      </c>
      <c r="B180" s="101"/>
      <c r="C180" s="101"/>
      <c r="D180" s="101"/>
      <c r="E180" s="101"/>
      <c r="G180" s="193"/>
    </row>
    <row r="181" spans="1:7">
      <c r="A181" s="148" t="s">
        <v>73</v>
      </c>
      <c r="B181" s="101"/>
      <c r="C181" s="101"/>
      <c r="D181" s="101"/>
      <c r="E181" s="101"/>
      <c r="G181" s="193"/>
    </row>
    <row r="182" spans="1:7">
      <c r="A182" s="148" t="s">
        <v>168</v>
      </c>
      <c r="B182" s="194">
        <v>218</v>
      </c>
      <c r="C182" s="195">
        <v>213</v>
      </c>
      <c r="D182" s="101"/>
      <c r="E182" s="101"/>
      <c r="G182" s="193"/>
    </row>
    <row r="183" spans="1:7">
      <c r="A183" s="148" t="s">
        <v>169</v>
      </c>
      <c r="B183" s="101">
        <f>SUM(B184:B189)</f>
        <v>17661</v>
      </c>
      <c r="C183" s="101">
        <f>SUM(C184:C189)</f>
        <v>971</v>
      </c>
      <c r="D183" s="101"/>
      <c r="E183" s="101"/>
      <c r="G183" s="193"/>
    </row>
    <row r="184" spans="1:7">
      <c r="A184" s="148" t="s">
        <v>64</v>
      </c>
      <c r="B184" s="194">
        <v>3525</v>
      </c>
      <c r="C184" s="195">
        <v>971</v>
      </c>
      <c r="D184" s="101"/>
      <c r="E184" s="101"/>
      <c r="G184" s="193"/>
    </row>
    <row r="185" spans="1:7">
      <c r="A185" s="147" t="s">
        <v>65</v>
      </c>
      <c r="B185" s="194"/>
      <c r="C185" s="195">
        <v>0</v>
      </c>
      <c r="D185" s="101"/>
      <c r="E185" s="101"/>
      <c r="G185" s="193"/>
    </row>
    <row r="186" spans="1:7">
      <c r="A186" s="147" t="s">
        <v>66</v>
      </c>
      <c r="B186" s="194"/>
      <c r="C186" s="195">
        <v>0</v>
      </c>
      <c r="D186" s="101"/>
      <c r="E186" s="101"/>
      <c r="G186" s="193"/>
    </row>
    <row r="187" spans="1:7">
      <c r="A187" s="147" t="s">
        <v>170</v>
      </c>
      <c r="B187" s="194"/>
      <c r="C187" s="195">
        <v>0</v>
      </c>
      <c r="D187" s="101"/>
      <c r="E187" s="101"/>
      <c r="G187" s="193"/>
    </row>
    <row r="188" spans="1:7">
      <c r="A188" s="148" t="s">
        <v>73</v>
      </c>
      <c r="B188" s="199">
        <v>7831</v>
      </c>
      <c r="C188" s="195">
        <v>0</v>
      </c>
      <c r="D188" s="101"/>
      <c r="E188" s="101"/>
      <c r="G188" s="193"/>
    </row>
    <row r="189" spans="1:7">
      <c r="A189" s="148" t="s">
        <v>171</v>
      </c>
      <c r="B189" s="200">
        <v>6305</v>
      </c>
      <c r="C189" s="195">
        <v>0</v>
      </c>
      <c r="D189" s="101"/>
      <c r="E189" s="101"/>
      <c r="G189" s="193"/>
    </row>
    <row r="190" spans="1:7">
      <c r="A190" s="148" t="s">
        <v>172</v>
      </c>
      <c r="B190" s="101">
        <f>SUM(B191:B196)</f>
        <v>6778</v>
      </c>
      <c r="C190" s="101">
        <f>SUM(C191:C196)</f>
        <v>1068</v>
      </c>
      <c r="D190" s="101"/>
      <c r="E190" s="101"/>
      <c r="G190" s="193"/>
    </row>
    <row r="191" spans="1:7">
      <c r="A191" s="147" t="s">
        <v>64</v>
      </c>
      <c r="B191" s="194">
        <v>773</v>
      </c>
      <c r="C191" s="195">
        <v>622</v>
      </c>
      <c r="D191" s="101"/>
      <c r="E191" s="101"/>
      <c r="G191" s="193"/>
    </row>
    <row r="192" spans="1:7">
      <c r="A192" s="147" t="s">
        <v>65</v>
      </c>
      <c r="B192" s="194"/>
      <c r="C192" s="195">
        <v>0</v>
      </c>
      <c r="D192" s="101"/>
      <c r="E192" s="101"/>
      <c r="G192" s="193"/>
    </row>
    <row r="193" spans="1:7">
      <c r="A193" s="147" t="s">
        <v>66</v>
      </c>
      <c r="B193" s="194"/>
      <c r="C193" s="195">
        <v>0</v>
      </c>
      <c r="D193" s="101"/>
      <c r="E193" s="101"/>
      <c r="G193" s="193"/>
    </row>
    <row r="194" spans="1:7">
      <c r="A194" s="147" t="s">
        <v>173</v>
      </c>
      <c r="B194" s="194"/>
      <c r="C194" s="195">
        <v>0</v>
      </c>
      <c r="D194" s="101"/>
      <c r="E194" s="101"/>
      <c r="G194" s="193"/>
    </row>
    <row r="195" spans="1:7">
      <c r="A195" s="147" t="s">
        <v>73</v>
      </c>
      <c r="B195" s="194"/>
      <c r="C195" s="195">
        <v>0</v>
      </c>
      <c r="D195" s="101"/>
      <c r="E195" s="101"/>
      <c r="G195" s="193"/>
    </row>
    <row r="196" spans="1:7">
      <c r="A196" s="148" t="s">
        <v>174</v>
      </c>
      <c r="B196" s="194">
        <v>6005</v>
      </c>
      <c r="C196" s="195">
        <v>446</v>
      </c>
      <c r="D196" s="101"/>
      <c r="E196" s="101"/>
      <c r="G196" s="193"/>
    </row>
    <row r="197" spans="1:7">
      <c r="A197" s="148" t="s">
        <v>175</v>
      </c>
      <c r="B197" s="101">
        <f>SUM(B198:B203)</f>
        <v>9</v>
      </c>
      <c r="C197" s="101">
        <f>SUM(C198:C203)</f>
        <v>9</v>
      </c>
      <c r="D197" s="101"/>
      <c r="E197" s="101"/>
      <c r="G197" s="193"/>
    </row>
    <row r="198" spans="1:7">
      <c r="A198" s="101" t="s">
        <v>64</v>
      </c>
      <c r="B198" s="196"/>
      <c r="C198" s="101"/>
      <c r="D198" s="101"/>
      <c r="E198" s="101"/>
      <c r="G198" s="193"/>
    </row>
    <row r="199" spans="1:7">
      <c r="A199" s="147" t="s">
        <v>65</v>
      </c>
      <c r="B199" s="101"/>
      <c r="C199" s="101"/>
      <c r="D199" s="101"/>
      <c r="E199" s="101"/>
      <c r="G199" s="193"/>
    </row>
    <row r="200" spans="1:7">
      <c r="A200" s="147" t="s">
        <v>66</v>
      </c>
      <c r="B200" s="101"/>
      <c r="C200" s="101"/>
      <c r="D200" s="101"/>
      <c r="E200" s="101"/>
      <c r="G200" s="193"/>
    </row>
    <row r="201" spans="1:7">
      <c r="A201" s="147" t="s">
        <v>176</v>
      </c>
      <c r="B201" s="101"/>
      <c r="C201" s="101"/>
      <c r="D201" s="101"/>
      <c r="E201" s="101"/>
      <c r="G201" s="193"/>
    </row>
    <row r="202" spans="1:7">
      <c r="A202" s="147" t="s">
        <v>73</v>
      </c>
      <c r="B202" s="101"/>
      <c r="C202" s="101"/>
      <c r="D202" s="101"/>
      <c r="E202" s="101"/>
      <c r="G202" s="193"/>
    </row>
    <row r="203" spans="1:7">
      <c r="A203" s="148" t="s">
        <v>177</v>
      </c>
      <c r="B203" s="196">
        <v>9</v>
      </c>
      <c r="C203" s="101">
        <v>9</v>
      </c>
      <c r="D203" s="101"/>
      <c r="E203" s="101"/>
      <c r="G203" s="193"/>
    </row>
    <row r="204" spans="1:7">
      <c r="A204" s="148" t="s">
        <v>178</v>
      </c>
      <c r="B204" s="101">
        <f>SUM(B205:B211)</f>
        <v>725</v>
      </c>
      <c r="C204" s="101">
        <f>SUM(C205:C211)</f>
        <v>286</v>
      </c>
      <c r="D204" s="101"/>
      <c r="E204" s="101"/>
      <c r="G204" s="193"/>
    </row>
    <row r="205" spans="1:7">
      <c r="A205" s="148" t="s">
        <v>64</v>
      </c>
      <c r="B205" s="194">
        <v>355</v>
      </c>
      <c r="C205" s="195">
        <v>286</v>
      </c>
      <c r="D205" s="101"/>
      <c r="E205" s="101"/>
      <c r="G205" s="193"/>
    </row>
    <row r="206" spans="1:7">
      <c r="A206" s="147" t="s">
        <v>65</v>
      </c>
      <c r="B206" s="194"/>
      <c r="C206" s="195">
        <v>0</v>
      </c>
      <c r="D206" s="101"/>
      <c r="E206" s="101"/>
      <c r="G206" s="193"/>
    </row>
    <row r="207" spans="1:7">
      <c r="A207" s="147" t="s">
        <v>66</v>
      </c>
      <c r="B207" s="194"/>
      <c r="C207" s="195">
        <v>0</v>
      </c>
      <c r="D207" s="101"/>
      <c r="E207" s="101"/>
      <c r="G207" s="193"/>
    </row>
    <row r="208" spans="1:7">
      <c r="A208" s="147" t="s">
        <v>179</v>
      </c>
      <c r="B208" s="194"/>
      <c r="C208" s="195">
        <v>0</v>
      </c>
      <c r="D208" s="101"/>
      <c r="E208" s="101"/>
      <c r="G208" s="193"/>
    </row>
    <row r="209" spans="1:7">
      <c r="A209" s="147" t="s">
        <v>180</v>
      </c>
      <c r="B209" s="194"/>
      <c r="C209" s="195">
        <v>0</v>
      </c>
      <c r="D209" s="101"/>
      <c r="E209" s="101"/>
      <c r="G209" s="193"/>
    </row>
    <row r="210" spans="1:7">
      <c r="A210" s="147" t="s">
        <v>73</v>
      </c>
      <c r="B210" s="201"/>
      <c r="C210" s="202">
        <v>0</v>
      </c>
      <c r="D210" s="198"/>
      <c r="E210" s="198"/>
      <c r="G210" s="193"/>
    </row>
    <row r="211" spans="1:7">
      <c r="A211" s="148" t="s">
        <v>181</v>
      </c>
      <c r="B211" s="201">
        <v>370</v>
      </c>
      <c r="C211" s="202">
        <v>0</v>
      </c>
      <c r="D211" s="198"/>
      <c r="E211" s="198"/>
      <c r="G211" s="193"/>
    </row>
    <row r="212" spans="1:7">
      <c r="A212" s="148" t="s">
        <v>182</v>
      </c>
      <c r="B212" s="198">
        <f>SUM(B213:B217)</f>
        <v>0</v>
      </c>
      <c r="C212" s="198">
        <f>SUM(C213:C217)</f>
        <v>0</v>
      </c>
      <c r="D212" s="198"/>
      <c r="E212" s="198"/>
      <c r="G212" s="193"/>
    </row>
    <row r="213" spans="1:7">
      <c r="A213" s="148" t="s">
        <v>64</v>
      </c>
      <c r="B213" s="101"/>
      <c r="C213" s="101"/>
      <c r="D213" s="101"/>
      <c r="E213" s="101"/>
      <c r="G213" s="193"/>
    </row>
    <row r="214" spans="1:7">
      <c r="A214" s="101" t="s">
        <v>65</v>
      </c>
      <c r="B214" s="101"/>
      <c r="C214" s="101"/>
      <c r="D214" s="101"/>
      <c r="E214" s="101"/>
      <c r="G214" s="193"/>
    </row>
    <row r="215" spans="1:7">
      <c r="A215" s="147" t="s">
        <v>66</v>
      </c>
      <c r="B215" s="189"/>
      <c r="C215" s="189"/>
      <c r="D215" s="189"/>
      <c r="E215" s="101"/>
      <c r="G215" s="193"/>
    </row>
    <row r="216" spans="1:7">
      <c r="A216" s="147" t="s">
        <v>73</v>
      </c>
      <c r="B216" s="189"/>
      <c r="C216" s="189"/>
      <c r="D216" s="189"/>
      <c r="E216" s="101"/>
      <c r="G216" s="193"/>
    </row>
    <row r="217" spans="1:7">
      <c r="A217" s="147" t="s">
        <v>183</v>
      </c>
      <c r="B217" s="189"/>
      <c r="C217" s="189"/>
      <c r="D217" s="189"/>
      <c r="E217" s="101"/>
      <c r="G217" s="193"/>
    </row>
    <row r="218" spans="1:7">
      <c r="A218" s="148" t="s">
        <v>184</v>
      </c>
      <c r="B218" s="189">
        <f>SUM(B219:B223)</f>
        <v>0</v>
      </c>
      <c r="C218" s="189">
        <f>SUM(C219:C223)</f>
        <v>0</v>
      </c>
      <c r="D218" s="189"/>
      <c r="E218" s="101"/>
      <c r="G218" s="193"/>
    </row>
    <row r="219" spans="1:7">
      <c r="A219" s="148" t="s">
        <v>64</v>
      </c>
      <c r="B219" s="203"/>
      <c r="C219" s="203"/>
      <c r="D219" s="203"/>
      <c r="E219" s="101"/>
      <c r="G219" s="193"/>
    </row>
    <row r="220" spans="1:7">
      <c r="A220" s="148" t="s">
        <v>65</v>
      </c>
      <c r="B220" s="203"/>
      <c r="C220" s="203"/>
      <c r="D220" s="203"/>
      <c r="E220" s="101"/>
      <c r="G220" s="193"/>
    </row>
    <row r="221" spans="1:7">
      <c r="A221" s="147" t="s">
        <v>66</v>
      </c>
      <c r="B221" s="203"/>
      <c r="C221" s="203"/>
      <c r="D221" s="203"/>
      <c r="E221" s="101"/>
      <c r="G221" s="193"/>
    </row>
    <row r="222" spans="1:7">
      <c r="A222" s="147" t="s">
        <v>73</v>
      </c>
      <c r="B222" s="203"/>
      <c r="C222" s="203"/>
      <c r="D222" s="203"/>
      <c r="E222" s="101"/>
      <c r="G222" s="193"/>
    </row>
    <row r="223" spans="1:7">
      <c r="A223" s="147" t="s">
        <v>185</v>
      </c>
      <c r="B223" s="203"/>
      <c r="C223" s="203"/>
      <c r="D223" s="203"/>
      <c r="E223" s="101"/>
      <c r="G223" s="193"/>
    </row>
    <row r="224" spans="1:7">
      <c r="A224" s="147" t="s">
        <v>186</v>
      </c>
      <c r="B224" s="203">
        <f>SUM(B225:B230)</f>
        <v>0</v>
      </c>
      <c r="C224" s="203">
        <f>SUM(C225:C230)</f>
        <v>0</v>
      </c>
      <c r="D224" s="203"/>
      <c r="E224" s="101"/>
      <c r="G224" s="193"/>
    </row>
    <row r="225" spans="1:7">
      <c r="A225" s="147" t="s">
        <v>64</v>
      </c>
      <c r="B225" s="196"/>
      <c r="C225" s="203">
        <v>0</v>
      </c>
      <c r="D225" s="203"/>
      <c r="E225" s="101"/>
      <c r="G225" s="193"/>
    </row>
    <row r="226" spans="1:7">
      <c r="A226" s="147" t="s">
        <v>65</v>
      </c>
      <c r="B226" s="203"/>
      <c r="C226" s="203"/>
      <c r="D226" s="203"/>
      <c r="E226" s="101"/>
      <c r="G226" s="193"/>
    </row>
    <row r="227" spans="1:7">
      <c r="A227" s="147" t="s">
        <v>66</v>
      </c>
      <c r="B227" s="189"/>
      <c r="C227" s="189"/>
      <c r="D227" s="189"/>
      <c r="E227" s="101"/>
      <c r="G227" s="193"/>
    </row>
    <row r="228" spans="1:7">
      <c r="A228" s="147" t="s">
        <v>187</v>
      </c>
      <c r="B228" s="189"/>
      <c r="C228" s="189"/>
      <c r="D228" s="189"/>
      <c r="E228" s="101"/>
      <c r="G228" s="193"/>
    </row>
    <row r="229" spans="1:7">
      <c r="A229" s="147" t="s">
        <v>73</v>
      </c>
      <c r="B229" s="189"/>
      <c r="C229" s="189"/>
      <c r="D229" s="189"/>
      <c r="E229" s="101"/>
      <c r="G229" s="193"/>
    </row>
    <row r="230" spans="1:7">
      <c r="A230" s="147" t="s">
        <v>188</v>
      </c>
      <c r="B230" s="189"/>
      <c r="C230" s="189"/>
      <c r="D230" s="189"/>
      <c r="E230" s="101"/>
      <c r="G230" s="193"/>
    </row>
    <row r="231" spans="1:7">
      <c r="A231" s="147" t="s">
        <v>189</v>
      </c>
      <c r="B231" s="189">
        <f>SUM(B232:B245)</f>
        <v>948</v>
      </c>
      <c r="C231" s="189">
        <f>SUM(C232:C245)</f>
        <v>392</v>
      </c>
      <c r="D231" s="189"/>
      <c r="E231" s="101"/>
      <c r="G231" s="193"/>
    </row>
    <row r="232" spans="1:7">
      <c r="A232" s="147" t="s">
        <v>64</v>
      </c>
      <c r="B232" s="194">
        <v>945</v>
      </c>
      <c r="C232" s="195">
        <v>392</v>
      </c>
      <c r="D232" s="101"/>
      <c r="E232" s="101"/>
      <c r="G232" s="193"/>
    </row>
    <row r="233" spans="1:7">
      <c r="A233" s="147" t="s">
        <v>65</v>
      </c>
      <c r="B233" s="194"/>
      <c r="C233" s="195">
        <v>0</v>
      </c>
      <c r="D233" s="101"/>
      <c r="E233" s="101"/>
      <c r="G233" s="193"/>
    </row>
    <row r="234" spans="1:7">
      <c r="A234" s="147" t="s">
        <v>66</v>
      </c>
      <c r="B234" s="194"/>
      <c r="C234" s="195">
        <v>0</v>
      </c>
      <c r="D234" s="101"/>
      <c r="E234" s="101"/>
      <c r="G234" s="193"/>
    </row>
    <row r="235" spans="1:7">
      <c r="A235" s="147" t="s">
        <v>190</v>
      </c>
      <c r="B235" s="194">
        <v>3</v>
      </c>
      <c r="C235" s="195">
        <v>0</v>
      </c>
      <c r="D235" s="101"/>
      <c r="E235" s="101"/>
      <c r="G235" s="193"/>
    </row>
    <row r="236" spans="1:7">
      <c r="A236" s="147" t="s">
        <v>191</v>
      </c>
      <c r="B236" s="194"/>
      <c r="C236" s="195">
        <v>0</v>
      </c>
      <c r="D236" s="101"/>
      <c r="E236" s="101"/>
      <c r="G236" s="193"/>
    </row>
    <row r="237" spans="1:7">
      <c r="A237" s="147" t="s">
        <v>105</v>
      </c>
      <c r="B237" s="194"/>
      <c r="C237" s="195">
        <v>0</v>
      </c>
      <c r="D237" s="101"/>
      <c r="E237" s="101"/>
      <c r="G237" s="193"/>
    </row>
    <row r="238" spans="1:7">
      <c r="A238" s="147" t="s">
        <v>192</v>
      </c>
      <c r="B238" s="194"/>
      <c r="C238" s="195">
        <v>0</v>
      </c>
      <c r="D238" s="101"/>
      <c r="E238" s="101"/>
      <c r="G238" s="193"/>
    </row>
    <row r="239" spans="1:7">
      <c r="A239" s="147" t="s">
        <v>193</v>
      </c>
      <c r="B239" s="194"/>
      <c r="C239" s="195">
        <v>0</v>
      </c>
      <c r="D239" s="101"/>
      <c r="E239" s="101"/>
      <c r="G239" s="193"/>
    </row>
    <row r="240" spans="1:7">
      <c r="A240" s="147" t="s">
        <v>194</v>
      </c>
      <c r="B240" s="194"/>
      <c r="C240" s="195">
        <v>0</v>
      </c>
      <c r="D240" s="101"/>
      <c r="E240" s="101"/>
      <c r="G240" s="193"/>
    </row>
    <row r="241" spans="1:7">
      <c r="A241" s="147" t="s">
        <v>195</v>
      </c>
      <c r="B241" s="194"/>
      <c r="C241" s="195">
        <v>0</v>
      </c>
      <c r="D241" s="101"/>
      <c r="E241" s="101"/>
      <c r="G241" s="193"/>
    </row>
    <row r="242" spans="1:7">
      <c r="A242" s="147" t="s">
        <v>196</v>
      </c>
      <c r="B242" s="194"/>
      <c r="C242" s="195">
        <v>0</v>
      </c>
      <c r="D242" s="101"/>
      <c r="E242" s="101"/>
      <c r="G242" s="193"/>
    </row>
    <row r="243" spans="1:7">
      <c r="A243" s="147" t="s">
        <v>197</v>
      </c>
      <c r="B243" s="194"/>
      <c r="C243" s="195">
        <v>0</v>
      </c>
      <c r="D243" s="101"/>
      <c r="E243" s="101"/>
      <c r="G243" s="193"/>
    </row>
    <row r="244" spans="1:7">
      <c r="A244" s="147" t="s">
        <v>73</v>
      </c>
      <c r="B244" s="194"/>
      <c r="C244" s="195">
        <v>0</v>
      </c>
      <c r="D244" s="101"/>
      <c r="E244" s="101"/>
      <c r="G244" s="193"/>
    </row>
    <row r="245" spans="1:7">
      <c r="A245" s="147" t="s">
        <v>198</v>
      </c>
      <c r="B245" s="194"/>
      <c r="C245" s="195">
        <v>0</v>
      </c>
      <c r="D245" s="101"/>
      <c r="E245" s="101"/>
      <c r="G245" s="193"/>
    </row>
    <row r="246" spans="1:7">
      <c r="A246" s="147" t="s">
        <v>199</v>
      </c>
      <c r="B246" s="194"/>
      <c r="C246" s="195">
        <v>173</v>
      </c>
      <c r="D246" s="101"/>
      <c r="E246" s="101"/>
      <c r="G246" s="193"/>
    </row>
    <row r="247" spans="1:7">
      <c r="A247" s="148" t="s">
        <v>200</v>
      </c>
      <c r="B247" s="194"/>
      <c r="C247" s="195">
        <v>0</v>
      </c>
      <c r="D247" s="101"/>
      <c r="E247" s="101"/>
      <c r="G247" s="193"/>
    </row>
    <row r="248" spans="1:7">
      <c r="A248" s="148" t="s">
        <v>201</v>
      </c>
      <c r="B248" s="196"/>
      <c r="C248" s="101">
        <v>173</v>
      </c>
      <c r="D248" s="101"/>
      <c r="E248" s="101"/>
      <c r="G248" s="193"/>
    </row>
    <row r="249" spans="1:7">
      <c r="A249" s="101" t="s">
        <v>202</v>
      </c>
      <c r="B249" s="101">
        <f>B250+B252</f>
        <v>0</v>
      </c>
      <c r="C249" s="101">
        <f>C250+C252</f>
        <v>0</v>
      </c>
      <c r="D249" s="101"/>
      <c r="E249" s="101"/>
      <c r="G249" s="193"/>
    </row>
    <row r="250" spans="1:7">
      <c r="A250" s="147" t="s">
        <v>203</v>
      </c>
      <c r="B250" s="101">
        <f>SUM(B251)</f>
        <v>0</v>
      </c>
      <c r="C250" s="101">
        <f>SUM(C251)</f>
        <v>0</v>
      </c>
      <c r="D250" s="101"/>
      <c r="E250" s="101"/>
      <c r="G250" s="193"/>
    </row>
    <row r="251" spans="1:7">
      <c r="A251" s="147" t="s">
        <v>204</v>
      </c>
      <c r="B251" s="101"/>
      <c r="C251" s="101"/>
      <c r="D251" s="101"/>
      <c r="E251" s="101"/>
      <c r="G251" s="193"/>
    </row>
    <row r="252" spans="1:7">
      <c r="A252" s="147" t="s">
        <v>205</v>
      </c>
      <c r="B252" s="101"/>
      <c r="C252" s="101"/>
      <c r="D252" s="101"/>
      <c r="E252" s="101"/>
      <c r="G252" s="193"/>
    </row>
    <row r="253" spans="1:7">
      <c r="A253" s="101" t="s">
        <v>206</v>
      </c>
      <c r="B253" s="101">
        <f>B254+B264</f>
        <v>20</v>
      </c>
      <c r="C253" s="101">
        <f>C254+C264</f>
        <v>66</v>
      </c>
      <c r="D253" s="101"/>
      <c r="E253" s="101"/>
      <c r="G253" s="193"/>
    </row>
    <row r="254" spans="1:7">
      <c r="A254" s="148" t="s">
        <v>207</v>
      </c>
      <c r="B254" s="101">
        <f>SUM(B255:B263)</f>
        <v>20</v>
      </c>
      <c r="C254" s="101">
        <f>SUM(C255:C263)</f>
        <v>0</v>
      </c>
      <c r="D254" s="101"/>
      <c r="E254" s="101"/>
      <c r="G254" s="193"/>
    </row>
    <row r="255" spans="1:7">
      <c r="A255" s="148" t="s">
        <v>208</v>
      </c>
      <c r="B255" s="101"/>
      <c r="C255" s="101"/>
      <c r="D255" s="101"/>
      <c r="E255" s="101"/>
      <c r="G255" s="193"/>
    </row>
    <row r="256" spans="1:7">
      <c r="A256" s="147" t="s">
        <v>209</v>
      </c>
      <c r="B256" s="101"/>
      <c r="C256" s="101"/>
      <c r="D256" s="101"/>
      <c r="E256" s="101"/>
      <c r="G256" s="193"/>
    </row>
    <row r="257" spans="1:9">
      <c r="A257" s="147" t="s">
        <v>210</v>
      </c>
      <c r="B257" s="101"/>
      <c r="C257" s="101"/>
      <c r="D257" s="101"/>
      <c r="E257" s="101"/>
      <c r="G257" s="193"/>
    </row>
    <row r="258" spans="1:9">
      <c r="A258" s="147" t="s">
        <v>211</v>
      </c>
      <c r="B258" s="101"/>
      <c r="C258" s="101"/>
      <c r="D258" s="101"/>
      <c r="E258" s="101"/>
      <c r="G258" s="193"/>
    </row>
    <row r="259" spans="1:9">
      <c r="A259" s="148" t="s">
        <v>212</v>
      </c>
      <c r="B259" s="101"/>
      <c r="C259" s="101"/>
      <c r="D259" s="101"/>
      <c r="E259" s="101"/>
      <c r="G259" s="193"/>
    </row>
    <row r="260" spans="1:9">
      <c r="A260" s="148" t="s">
        <v>213</v>
      </c>
      <c r="B260" s="101"/>
      <c r="C260" s="101"/>
      <c r="D260" s="101"/>
      <c r="E260" s="101"/>
      <c r="G260" s="193"/>
    </row>
    <row r="261" spans="1:9">
      <c r="A261" s="148" t="s">
        <v>214</v>
      </c>
      <c r="B261" s="196"/>
      <c r="C261" s="101"/>
      <c r="D261" s="101"/>
      <c r="E261" s="101"/>
      <c r="G261" s="193"/>
    </row>
    <row r="262" spans="1:9">
      <c r="A262" s="148" t="s">
        <v>215</v>
      </c>
      <c r="B262" s="101"/>
      <c r="C262" s="101"/>
      <c r="D262" s="101"/>
      <c r="E262" s="101"/>
      <c r="G262" s="193"/>
    </row>
    <row r="263" spans="1:9">
      <c r="A263" s="148" t="s">
        <v>216</v>
      </c>
      <c r="B263" s="101">
        <v>20</v>
      </c>
      <c r="C263" s="101">
        <v>0</v>
      </c>
      <c r="D263" s="101"/>
      <c r="E263" s="101"/>
      <c r="G263" s="193"/>
    </row>
    <row r="264" spans="1:9">
      <c r="A264" s="148" t="s">
        <v>217</v>
      </c>
      <c r="B264" s="101"/>
      <c r="C264" s="101">
        <v>66</v>
      </c>
      <c r="D264" s="101"/>
      <c r="E264" s="101"/>
      <c r="G264" s="193"/>
    </row>
    <row r="265" spans="1:9">
      <c r="A265" s="101" t="s">
        <v>218</v>
      </c>
      <c r="B265" s="101">
        <f>SUM(B266+B269+B280+B287+B295+B304+B320+B330+B340+B348+B354)</f>
        <v>39554</v>
      </c>
      <c r="C265" s="101">
        <f>SUM(C266+C269+C280+C287+C295+C304+C320+C330+C340+C348+C354)</f>
        <v>13852</v>
      </c>
      <c r="D265" s="101"/>
      <c r="E265" s="101"/>
      <c r="G265" s="193"/>
    </row>
    <row r="266" spans="1:9">
      <c r="A266" s="147" t="s">
        <v>219</v>
      </c>
      <c r="B266" s="101">
        <f>SUM(B267:B268)</f>
        <v>0</v>
      </c>
      <c r="C266" s="101">
        <f>SUM(C267:C268)</f>
        <v>0</v>
      </c>
      <c r="D266" s="101"/>
      <c r="E266" s="101"/>
      <c r="G266" s="193"/>
    </row>
    <row r="267" spans="1:9">
      <c r="A267" s="147" t="s">
        <v>220</v>
      </c>
      <c r="B267" s="101"/>
      <c r="C267" s="101"/>
      <c r="D267" s="101"/>
      <c r="E267" s="101"/>
      <c r="G267" s="193"/>
    </row>
    <row r="268" spans="1:9">
      <c r="A268" s="148" t="s">
        <v>221</v>
      </c>
      <c r="B268" s="101"/>
      <c r="C268" s="101"/>
      <c r="D268" s="101"/>
      <c r="E268" s="101"/>
      <c r="G268" s="193"/>
    </row>
    <row r="269" spans="1:9">
      <c r="A269" s="148" t="s">
        <v>222</v>
      </c>
      <c r="B269" s="101">
        <f>SUM(B270:B279)</f>
        <v>26952</v>
      </c>
      <c r="C269" s="101">
        <f>SUM(C270:C279)</f>
        <v>12506</v>
      </c>
      <c r="D269" s="101"/>
      <c r="E269" s="101"/>
      <c r="G269" s="193"/>
    </row>
    <row r="270" spans="1:9">
      <c r="A270" s="148" t="s">
        <v>64</v>
      </c>
      <c r="B270" s="194">
        <v>20807</v>
      </c>
      <c r="C270" s="195">
        <v>11797</v>
      </c>
      <c r="D270" s="101"/>
      <c r="E270" s="101"/>
      <c r="G270" s="193"/>
      <c r="I270" s="97">
        <f>C270-5688</f>
        <v>6109</v>
      </c>
    </row>
    <row r="271" spans="1:9">
      <c r="A271" s="148" t="s">
        <v>65</v>
      </c>
      <c r="B271" s="101"/>
      <c r="C271" s="101"/>
      <c r="D271" s="101"/>
      <c r="E271" s="101"/>
      <c r="G271" s="193"/>
    </row>
    <row r="272" spans="1:9">
      <c r="A272" s="148" t="s">
        <v>66</v>
      </c>
      <c r="B272" s="101"/>
      <c r="C272" s="101"/>
      <c r="D272" s="101"/>
      <c r="E272" s="101"/>
      <c r="G272" s="193"/>
    </row>
    <row r="273" spans="1:7">
      <c r="A273" s="148" t="s">
        <v>105</v>
      </c>
      <c r="B273" s="194">
        <v>516</v>
      </c>
      <c r="C273" s="195">
        <v>0</v>
      </c>
      <c r="D273" s="101"/>
      <c r="E273" s="101"/>
      <c r="G273" s="193"/>
    </row>
    <row r="274" spans="1:7">
      <c r="A274" s="148" t="s">
        <v>223</v>
      </c>
      <c r="B274" s="196"/>
      <c r="C274" s="101"/>
      <c r="D274" s="101"/>
      <c r="E274" s="101"/>
      <c r="G274" s="193"/>
    </row>
    <row r="275" spans="1:7">
      <c r="A275" s="148" t="s">
        <v>224</v>
      </c>
      <c r="B275" s="101"/>
      <c r="C275" s="101"/>
      <c r="D275" s="101"/>
      <c r="E275" s="101"/>
      <c r="G275" s="193"/>
    </row>
    <row r="276" spans="1:7">
      <c r="A276" s="148" t="s">
        <v>225</v>
      </c>
      <c r="B276" s="101"/>
      <c r="C276" s="101"/>
      <c r="D276" s="101"/>
      <c r="E276" s="101"/>
      <c r="G276" s="193"/>
    </row>
    <row r="277" spans="1:7">
      <c r="A277" s="148" t="s">
        <v>226</v>
      </c>
      <c r="B277" s="101"/>
      <c r="C277" s="101"/>
      <c r="D277" s="101"/>
      <c r="E277" s="101"/>
      <c r="G277" s="193"/>
    </row>
    <row r="278" spans="1:7">
      <c r="A278" s="148" t="s">
        <v>73</v>
      </c>
      <c r="B278" s="101"/>
      <c r="C278" s="101"/>
      <c r="D278" s="101"/>
      <c r="E278" s="101"/>
      <c r="G278" s="193"/>
    </row>
    <row r="279" spans="1:7">
      <c r="A279" s="148" t="s">
        <v>227</v>
      </c>
      <c r="B279" s="194">
        <v>5629</v>
      </c>
      <c r="C279" s="195">
        <v>709</v>
      </c>
      <c r="D279" s="101"/>
      <c r="E279" s="101"/>
      <c r="G279" s="193"/>
    </row>
    <row r="280" spans="1:7">
      <c r="A280" s="147" t="s">
        <v>228</v>
      </c>
      <c r="B280" s="101">
        <f>SUM(B281:B286)</f>
        <v>0</v>
      </c>
      <c r="C280" s="101">
        <f>SUM(C281:C286)</f>
        <v>0</v>
      </c>
      <c r="D280" s="101"/>
      <c r="E280" s="101"/>
      <c r="G280" s="193"/>
    </row>
    <row r="281" spans="1:7">
      <c r="A281" s="147" t="s">
        <v>64</v>
      </c>
      <c r="B281" s="101"/>
      <c r="C281" s="101"/>
      <c r="D281" s="101"/>
      <c r="E281" s="101"/>
      <c r="G281" s="193"/>
    </row>
    <row r="282" spans="1:7">
      <c r="A282" s="147" t="s">
        <v>65</v>
      </c>
      <c r="B282" s="101"/>
      <c r="C282" s="101"/>
      <c r="D282" s="101"/>
      <c r="E282" s="101"/>
      <c r="G282" s="193"/>
    </row>
    <row r="283" spans="1:7">
      <c r="A283" s="148" t="s">
        <v>66</v>
      </c>
      <c r="B283" s="101"/>
      <c r="C283" s="101"/>
      <c r="D283" s="101"/>
      <c r="E283" s="101"/>
      <c r="G283" s="193"/>
    </row>
    <row r="284" spans="1:7">
      <c r="A284" s="148" t="s">
        <v>229</v>
      </c>
      <c r="B284" s="101"/>
      <c r="C284" s="101"/>
      <c r="D284" s="101"/>
      <c r="E284" s="101"/>
      <c r="G284" s="193"/>
    </row>
    <row r="285" spans="1:7">
      <c r="A285" s="148" t="s">
        <v>73</v>
      </c>
      <c r="B285" s="101"/>
      <c r="C285" s="101"/>
      <c r="D285" s="101"/>
      <c r="E285" s="101"/>
      <c r="G285" s="193"/>
    </row>
    <row r="286" spans="1:7">
      <c r="A286" s="101" t="s">
        <v>230</v>
      </c>
      <c r="B286" s="101"/>
      <c r="C286" s="101"/>
      <c r="D286" s="101"/>
      <c r="E286" s="101"/>
      <c r="G286" s="193"/>
    </row>
    <row r="287" spans="1:7">
      <c r="A287" s="149" t="s">
        <v>231</v>
      </c>
      <c r="B287" s="101">
        <f>SUM(B288:B294)</f>
        <v>879</v>
      </c>
      <c r="C287" s="101">
        <f>SUM(C288:C294)</f>
        <v>351</v>
      </c>
      <c r="D287" s="101"/>
      <c r="E287" s="101"/>
      <c r="G287" s="193"/>
    </row>
    <row r="288" spans="1:7">
      <c r="A288" s="147" t="s">
        <v>64</v>
      </c>
      <c r="B288" s="194">
        <v>729</v>
      </c>
      <c r="C288" s="195">
        <v>351</v>
      </c>
      <c r="D288" s="101"/>
      <c r="E288" s="101"/>
      <c r="G288" s="193"/>
    </row>
    <row r="289" spans="1:7">
      <c r="A289" s="147" t="s">
        <v>65</v>
      </c>
      <c r="B289" s="194"/>
      <c r="C289" s="195">
        <v>0</v>
      </c>
      <c r="D289" s="101"/>
      <c r="E289" s="101"/>
      <c r="G289" s="193"/>
    </row>
    <row r="290" spans="1:7">
      <c r="A290" s="148" t="s">
        <v>66</v>
      </c>
      <c r="B290" s="194"/>
      <c r="C290" s="195">
        <v>0</v>
      </c>
      <c r="D290" s="101"/>
      <c r="E290" s="101"/>
      <c r="G290" s="193"/>
    </row>
    <row r="291" spans="1:7">
      <c r="A291" s="148" t="s">
        <v>232</v>
      </c>
      <c r="B291" s="194"/>
      <c r="C291" s="195">
        <v>0</v>
      </c>
      <c r="D291" s="101"/>
      <c r="E291" s="101"/>
      <c r="G291" s="193"/>
    </row>
    <row r="292" spans="1:7">
      <c r="A292" s="148" t="s">
        <v>233</v>
      </c>
      <c r="B292" s="194"/>
      <c r="C292" s="195">
        <v>0</v>
      </c>
      <c r="D292" s="101"/>
      <c r="E292" s="101"/>
      <c r="G292" s="193"/>
    </row>
    <row r="293" spans="1:7">
      <c r="A293" s="148" t="s">
        <v>73</v>
      </c>
      <c r="B293" s="194"/>
      <c r="C293" s="195">
        <v>0</v>
      </c>
      <c r="D293" s="101"/>
      <c r="E293" s="101"/>
      <c r="G293" s="193"/>
    </row>
    <row r="294" spans="1:7">
      <c r="A294" s="148" t="s">
        <v>234</v>
      </c>
      <c r="B294" s="194">
        <v>150</v>
      </c>
      <c r="C294" s="195">
        <v>0</v>
      </c>
      <c r="D294" s="101"/>
      <c r="E294" s="101"/>
      <c r="G294" s="193"/>
    </row>
    <row r="295" spans="1:7">
      <c r="A295" s="101" t="s">
        <v>235</v>
      </c>
      <c r="B295" s="101">
        <f>SUM(B296:B303)</f>
        <v>1339</v>
      </c>
      <c r="C295" s="101">
        <f>SUM(C296:C303)</f>
        <v>595</v>
      </c>
      <c r="D295" s="101"/>
      <c r="E295" s="101"/>
      <c r="G295" s="193"/>
    </row>
    <row r="296" spans="1:7">
      <c r="A296" s="147" t="s">
        <v>64</v>
      </c>
      <c r="B296" s="194">
        <v>993</v>
      </c>
      <c r="C296" s="195">
        <v>595</v>
      </c>
      <c r="D296" s="101"/>
      <c r="E296" s="101"/>
      <c r="G296" s="193"/>
    </row>
    <row r="297" spans="1:7">
      <c r="A297" s="147" t="s">
        <v>65</v>
      </c>
      <c r="B297" s="194"/>
      <c r="C297" s="195">
        <v>0</v>
      </c>
      <c r="D297" s="101"/>
      <c r="E297" s="101"/>
      <c r="G297" s="193"/>
    </row>
    <row r="298" spans="1:7">
      <c r="A298" s="147" t="s">
        <v>66</v>
      </c>
      <c r="B298" s="194"/>
      <c r="C298" s="195">
        <v>0</v>
      </c>
      <c r="D298" s="101"/>
      <c r="E298" s="101"/>
      <c r="G298" s="193"/>
    </row>
    <row r="299" spans="1:7">
      <c r="A299" s="148" t="s">
        <v>236</v>
      </c>
      <c r="B299" s="194"/>
      <c r="C299" s="195">
        <v>0</v>
      </c>
      <c r="D299" s="101"/>
      <c r="E299" s="101"/>
      <c r="G299" s="193"/>
    </row>
    <row r="300" spans="1:7">
      <c r="A300" s="148" t="s">
        <v>237</v>
      </c>
      <c r="B300" s="194"/>
      <c r="C300" s="195">
        <v>0</v>
      </c>
      <c r="D300" s="101"/>
      <c r="E300" s="101"/>
      <c r="G300" s="193"/>
    </row>
    <row r="301" spans="1:7">
      <c r="A301" s="148" t="s">
        <v>238</v>
      </c>
      <c r="B301" s="194">
        <v>164</v>
      </c>
      <c r="C301" s="195">
        <v>0</v>
      </c>
      <c r="D301" s="101"/>
      <c r="E301" s="101"/>
      <c r="G301" s="193"/>
    </row>
    <row r="302" spans="1:7">
      <c r="A302" s="147" t="s">
        <v>73</v>
      </c>
      <c r="B302" s="194"/>
      <c r="C302" s="195">
        <v>0</v>
      </c>
      <c r="D302" s="101"/>
      <c r="E302" s="101"/>
      <c r="G302" s="193"/>
    </row>
    <row r="303" spans="1:7">
      <c r="A303" s="147" t="s">
        <v>239</v>
      </c>
      <c r="B303" s="194">
        <v>182</v>
      </c>
      <c r="C303" s="195">
        <v>0</v>
      </c>
      <c r="D303" s="101"/>
      <c r="E303" s="101"/>
      <c r="G303" s="193"/>
    </row>
    <row r="304" spans="1:7">
      <c r="A304" s="147" t="s">
        <v>240</v>
      </c>
      <c r="B304" s="101">
        <f>SUM(B305:B319)</f>
        <v>759</v>
      </c>
      <c r="C304" s="101">
        <f>SUM(C305:C319)</f>
        <v>400</v>
      </c>
      <c r="D304" s="101"/>
      <c r="E304" s="101"/>
      <c r="G304" s="193"/>
    </row>
    <row r="305" spans="1:7">
      <c r="A305" s="148" t="s">
        <v>64</v>
      </c>
      <c r="B305" s="194">
        <v>702</v>
      </c>
      <c r="C305" s="195">
        <v>400</v>
      </c>
      <c r="D305" s="101"/>
      <c r="E305" s="101"/>
      <c r="G305" s="193"/>
    </row>
    <row r="306" spans="1:7">
      <c r="A306" s="148" t="s">
        <v>65</v>
      </c>
      <c r="B306" s="194"/>
      <c r="C306" s="195">
        <v>0</v>
      </c>
      <c r="D306" s="101"/>
      <c r="E306" s="101"/>
      <c r="G306" s="193"/>
    </row>
    <row r="307" spans="1:7">
      <c r="A307" s="148" t="s">
        <v>66</v>
      </c>
      <c r="B307" s="194"/>
      <c r="C307" s="195">
        <v>0</v>
      </c>
      <c r="D307" s="101"/>
      <c r="E307" s="101"/>
      <c r="G307" s="193"/>
    </row>
    <row r="308" spans="1:7">
      <c r="A308" s="101" t="s">
        <v>241</v>
      </c>
      <c r="B308" s="194"/>
      <c r="C308" s="195">
        <v>0</v>
      </c>
      <c r="D308" s="101"/>
      <c r="E308" s="101"/>
      <c r="G308" s="193"/>
    </row>
    <row r="309" spans="1:7">
      <c r="A309" s="147" t="s">
        <v>242</v>
      </c>
      <c r="B309" s="194"/>
      <c r="C309" s="195">
        <v>0</v>
      </c>
      <c r="D309" s="101"/>
      <c r="E309" s="101"/>
      <c r="G309" s="193"/>
    </row>
    <row r="310" spans="1:7">
      <c r="A310" s="147" t="s">
        <v>243</v>
      </c>
      <c r="B310" s="194"/>
      <c r="C310" s="195">
        <v>0</v>
      </c>
      <c r="D310" s="101"/>
      <c r="E310" s="101"/>
      <c r="G310" s="193"/>
    </row>
    <row r="311" spans="1:7">
      <c r="A311" s="149" t="s">
        <v>244</v>
      </c>
      <c r="B311" s="194">
        <v>4</v>
      </c>
      <c r="C311" s="195">
        <v>0</v>
      </c>
      <c r="D311" s="101"/>
      <c r="E311" s="101"/>
      <c r="G311" s="193"/>
    </row>
    <row r="312" spans="1:7">
      <c r="A312" s="148" t="s">
        <v>245</v>
      </c>
      <c r="B312" s="194"/>
      <c r="C312" s="195">
        <v>0</v>
      </c>
      <c r="D312" s="101"/>
      <c r="E312" s="101"/>
      <c r="G312" s="193"/>
    </row>
    <row r="313" spans="1:7">
      <c r="A313" s="148" t="s">
        <v>246</v>
      </c>
      <c r="B313" s="194"/>
      <c r="C313" s="195">
        <v>0</v>
      </c>
      <c r="D313" s="101"/>
      <c r="E313" s="101"/>
      <c r="G313" s="193"/>
    </row>
    <row r="314" spans="1:7">
      <c r="A314" s="148" t="s">
        <v>247</v>
      </c>
      <c r="B314" s="194"/>
      <c r="C314" s="195">
        <v>0</v>
      </c>
      <c r="D314" s="101"/>
      <c r="E314" s="101"/>
      <c r="G314" s="193"/>
    </row>
    <row r="315" spans="1:7">
      <c r="A315" s="148" t="s">
        <v>248</v>
      </c>
      <c r="B315" s="194"/>
      <c r="C315" s="195">
        <v>0</v>
      </c>
      <c r="D315" s="101"/>
      <c r="E315" s="101"/>
      <c r="G315" s="193"/>
    </row>
    <row r="316" spans="1:7">
      <c r="A316" s="148" t="s">
        <v>249</v>
      </c>
      <c r="B316" s="194"/>
      <c r="C316" s="195">
        <v>0</v>
      </c>
      <c r="D316" s="101"/>
      <c r="E316" s="101"/>
      <c r="G316" s="193"/>
    </row>
    <row r="317" spans="1:7">
      <c r="A317" s="148" t="s">
        <v>105</v>
      </c>
      <c r="B317" s="194"/>
      <c r="C317" s="195">
        <v>0</v>
      </c>
      <c r="D317" s="101"/>
      <c r="E317" s="101"/>
      <c r="G317" s="193"/>
    </row>
    <row r="318" spans="1:7">
      <c r="A318" s="148" t="s">
        <v>73</v>
      </c>
      <c r="B318" s="194"/>
      <c r="C318" s="195">
        <v>0</v>
      </c>
      <c r="D318" s="101"/>
      <c r="E318" s="101"/>
      <c r="G318" s="193"/>
    </row>
    <row r="319" spans="1:7">
      <c r="A319" s="147" t="s">
        <v>250</v>
      </c>
      <c r="B319" s="194">
        <v>53</v>
      </c>
      <c r="C319" s="195">
        <v>0</v>
      </c>
      <c r="D319" s="101"/>
      <c r="E319" s="101"/>
      <c r="G319" s="193"/>
    </row>
    <row r="320" spans="1:7">
      <c r="A320" s="149" t="s">
        <v>251</v>
      </c>
      <c r="B320" s="101">
        <f>SUM(B321:B329)</f>
        <v>0</v>
      </c>
      <c r="C320" s="101">
        <f>SUM(C321:C329)</f>
        <v>0</v>
      </c>
      <c r="D320" s="101"/>
      <c r="E320" s="101"/>
      <c r="G320" s="193"/>
    </row>
    <row r="321" spans="1:7">
      <c r="A321" s="147" t="s">
        <v>64</v>
      </c>
      <c r="B321" s="101"/>
      <c r="C321" s="101"/>
      <c r="D321" s="101"/>
      <c r="E321" s="101"/>
      <c r="G321" s="193"/>
    </row>
    <row r="322" spans="1:7">
      <c r="A322" s="148" t="s">
        <v>65</v>
      </c>
      <c r="B322" s="101"/>
      <c r="C322" s="101"/>
      <c r="D322" s="101"/>
      <c r="E322" s="101"/>
      <c r="G322" s="193"/>
    </row>
    <row r="323" spans="1:7">
      <c r="A323" s="148" t="s">
        <v>66</v>
      </c>
      <c r="B323" s="101"/>
      <c r="C323" s="101"/>
      <c r="D323" s="101"/>
      <c r="E323" s="101"/>
      <c r="G323" s="193"/>
    </row>
    <row r="324" spans="1:7">
      <c r="A324" s="148" t="s">
        <v>252</v>
      </c>
      <c r="B324" s="101"/>
      <c r="C324" s="101"/>
      <c r="D324" s="101"/>
      <c r="E324" s="101"/>
      <c r="G324" s="193"/>
    </row>
    <row r="325" spans="1:7">
      <c r="A325" s="101" t="s">
        <v>253</v>
      </c>
      <c r="B325" s="101"/>
      <c r="C325" s="101"/>
      <c r="D325" s="101"/>
      <c r="E325" s="101"/>
      <c r="G325" s="193"/>
    </row>
    <row r="326" spans="1:7">
      <c r="A326" s="147" t="s">
        <v>254</v>
      </c>
      <c r="B326" s="101"/>
      <c r="C326" s="101"/>
      <c r="D326" s="101"/>
      <c r="E326" s="101"/>
      <c r="G326" s="193"/>
    </row>
    <row r="327" spans="1:7">
      <c r="A327" s="147" t="s">
        <v>105</v>
      </c>
      <c r="B327" s="101"/>
      <c r="C327" s="101"/>
      <c r="D327" s="101"/>
      <c r="E327" s="101"/>
      <c r="G327" s="193"/>
    </row>
    <row r="328" spans="1:7">
      <c r="A328" s="147" t="s">
        <v>73</v>
      </c>
      <c r="B328" s="101"/>
      <c r="C328" s="101"/>
      <c r="D328" s="101"/>
      <c r="E328" s="101"/>
      <c r="G328" s="193"/>
    </row>
    <row r="329" spans="1:7">
      <c r="A329" s="147" t="s">
        <v>255</v>
      </c>
      <c r="B329" s="101"/>
      <c r="C329" s="101"/>
      <c r="D329" s="101"/>
      <c r="E329" s="101"/>
      <c r="G329" s="193"/>
    </row>
    <row r="330" spans="1:7">
      <c r="A330" s="148" t="s">
        <v>256</v>
      </c>
      <c r="B330" s="101">
        <f>SUM(B331:B339)</f>
        <v>0</v>
      </c>
      <c r="C330" s="101">
        <f>SUM(C331:C339)</f>
        <v>0</v>
      </c>
      <c r="D330" s="101"/>
      <c r="E330" s="101"/>
      <c r="G330" s="193"/>
    </row>
    <row r="331" spans="1:7">
      <c r="A331" s="148" t="s">
        <v>64</v>
      </c>
      <c r="B331" s="101"/>
      <c r="C331" s="101"/>
      <c r="D331" s="101"/>
      <c r="E331" s="101"/>
      <c r="G331" s="193"/>
    </row>
    <row r="332" spans="1:7">
      <c r="A332" s="148" t="s">
        <v>65</v>
      </c>
      <c r="B332" s="101"/>
      <c r="C332" s="101"/>
      <c r="D332" s="101"/>
      <c r="E332" s="101"/>
      <c r="G332" s="193"/>
    </row>
    <row r="333" spans="1:7">
      <c r="A333" s="147" t="s">
        <v>66</v>
      </c>
      <c r="B333" s="101"/>
      <c r="C333" s="101"/>
      <c r="D333" s="101"/>
      <c r="E333" s="101"/>
      <c r="G333" s="193"/>
    </row>
    <row r="334" spans="1:7">
      <c r="A334" s="147" t="s">
        <v>257</v>
      </c>
      <c r="B334" s="101"/>
      <c r="C334" s="101"/>
      <c r="D334" s="101"/>
      <c r="E334" s="101"/>
      <c r="G334" s="193"/>
    </row>
    <row r="335" spans="1:7">
      <c r="A335" s="147" t="s">
        <v>258</v>
      </c>
      <c r="B335" s="101"/>
      <c r="C335" s="101"/>
      <c r="D335" s="101"/>
      <c r="E335" s="101"/>
      <c r="G335" s="193"/>
    </row>
    <row r="336" spans="1:7">
      <c r="A336" s="148" t="s">
        <v>259</v>
      </c>
      <c r="B336" s="101"/>
      <c r="C336" s="101"/>
      <c r="D336" s="101"/>
      <c r="E336" s="101"/>
      <c r="G336" s="193"/>
    </row>
    <row r="337" spans="1:7">
      <c r="A337" s="148" t="s">
        <v>105</v>
      </c>
      <c r="B337" s="101"/>
      <c r="C337" s="101"/>
      <c r="D337" s="101"/>
      <c r="E337" s="101"/>
      <c r="G337" s="193"/>
    </row>
    <row r="338" spans="1:7">
      <c r="A338" s="148" t="s">
        <v>73</v>
      </c>
      <c r="B338" s="101"/>
      <c r="C338" s="101"/>
      <c r="D338" s="101"/>
      <c r="E338" s="101"/>
      <c r="G338" s="193"/>
    </row>
    <row r="339" spans="1:7">
      <c r="A339" s="148" t="s">
        <v>260</v>
      </c>
      <c r="B339" s="101"/>
      <c r="C339" s="101"/>
      <c r="D339" s="101"/>
      <c r="E339" s="101"/>
      <c r="G339" s="193"/>
    </row>
    <row r="340" spans="1:7">
      <c r="A340" s="101" t="s">
        <v>261</v>
      </c>
      <c r="B340" s="101">
        <f>SUM(B341:B347)</f>
        <v>0</v>
      </c>
      <c r="C340" s="101">
        <f>SUM(C341:C347)</f>
        <v>0</v>
      </c>
      <c r="D340" s="101"/>
      <c r="E340" s="101"/>
      <c r="G340" s="193"/>
    </row>
    <row r="341" spans="1:7">
      <c r="A341" s="147" t="s">
        <v>64</v>
      </c>
      <c r="B341" s="101"/>
      <c r="C341" s="101"/>
      <c r="D341" s="101"/>
      <c r="E341" s="101"/>
      <c r="G341" s="193"/>
    </row>
    <row r="342" spans="1:7">
      <c r="A342" s="147" t="s">
        <v>65</v>
      </c>
      <c r="B342" s="101"/>
      <c r="C342" s="101"/>
      <c r="D342" s="101"/>
      <c r="E342" s="101"/>
      <c r="G342" s="193"/>
    </row>
    <row r="343" spans="1:7">
      <c r="A343" s="149" t="s">
        <v>66</v>
      </c>
      <c r="B343" s="101"/>
      <c r="C343" s="101"/>
      <c r="D343" s="101"/>
      <c r="E343" s="101"/>
      <c r="G343" s="193"/>
    </row>
    <row r="344" spans="1:7">
      <c r="A344" s="197" t="s">
        <v>262</v>
      </c>
      <c r="B344" s="101"/>
      <c r="C344" s="101"/>
      <c r="D344" s="101"/>
      <c r="E344" s="101"/>
      <c r="G344" s="193"/>
    </row>
    <row r="345" spans="1:7">
      <c r="A345" s="148" t="s">
        <v>263</v>
      </c>
      <c r="B345" s="101"/>
      <c r="C345" s="101"/>
      <c r="D345" s="101"/>
      <c r="E345" s="101"/>
      <c r="G345" s="193"/>
    </row>
    <row r="346" spans="1:7">
      <c r="A346" s="148" t="s">
        <v>73</v>
      </c>
      <c r="B346" s="101"/>
      <c r="C346" s="101"/>
      <c r="D346" s="101"/>
      <c r="E346" s="101"/>
      <c r="G346" s="193"/>
    </row>
    <row r="347" spans="1:7">
      <c r="A347" s="147" t="s">
        <v>264</v>
      </c>
      <c r="B347" s="101"/>
      <c r="C347" s="101"/>
      <c r="D347" s="101"/>
      <c r="E347" s="101"/>
      <c r="G347" s="193"/>
    </row>
    <row r="348" spans="1:7">
      <c r="A348" s="147" t="s">
        <v>265</v>
      </c>
      <c r="B348" s="101">
        <f>SUM(B349:B353)</f>
        <v>0</v>
      </c>
      <c r="C348" s="101">
        <f>SUM(C349:C353)</f>
        <v>0</v>
      </c>
      <c r="D348" s="101"/>
      <c r="E348" s="101"/>
      <c r="G348" s="193"/>
    </row>
    <row r="349" spans="1:7">
      <c r="A349" s="147" t="s">
        <v>64</v>
      </c>
      <c r="B349" s="101"/>
      <c r="C349" s="101"/>
      <c r="D349" s="101"/>
      <c r="E349" s="101"/>
      <c r="G349" s="193"/>
    </row>
    <row r="350" spans="1:7">
      <c r="A350" s="148" t="s">
        <v>65</v>
      </c>
      <c r="B350" s="101"/>
      <c r="C350" s="101"/>
      <c r="D350" s="101"/>
      <c r="E350" s="101"/>
      <c r="G350" s="193"/>
    </row>
    <row r="351" spans="1:7">
      <c r="A351" s="147" t="s">
        <v>105</v>
      </c>
      <c r="B351" s="101"/>
      <c r="C351" s="101"/>
      <c r="D351" s="101"/>
      <c r="E351" s="101"/>
      <c r="G351" s="193"/>
    </row>
    <row r="352" spans="1:7">
      <c r="A352" s="148" t="s">
        <v>266</v>
      </c>
      <c r="B352" s="101"/>
      <c r="C352" s="101"/>
      <c r="D352" s="101"/>
      <c r="E352" s="101"/>
      <c r="G352" s="193"/>
    </row>
    <row r="353" spans="1:7">
      <c r="A353" s="147" t="s">
        <v>267</v>
      </c>
      <c r="B353" s="101"/>
      <c r="C353" s="101"/>
      <c r="D353" s="101"/>
      <c r="E353" s="101"/>
      <c r="G353" s="193"/>
    </row>
    <row r="354" spans="1:7">
      <c r="A354" s="147" t="s">
        <v>268</v>
      </c>
      <c r="B354" s="101">
        <f>B355</f>
        <v>9625</v>
      </c>
      <c r="C354" s="101">
        <f>C355</f>
        <v>0</v>
      </c>
      <c r="D354" s="101"/>
      <c r="E354" s="101"/>
      <c r="G354" s="193"/>
    </row>
    <row r="355" spans="1:7">
      <c r="A355" s="147" t="s">
        <v>269</v>
      </c>
      <c r="B355" s="194">
        <v>9625</v>
      </c>
      <c r="C355" s="195">
        <v>0</v>
      </c>
      <c r="D355" s="101"/>
      <c r="E355" s="101"/>
      <c r="G355" s="193"/>
    </row>
    <row r="356" spans="1:7">
      <c r="A356" s="101" t="s">
        <v>270</v>
      </c>
      <c r="B356" s="101">
        <f>SUM(B357+B362+B371+B377+B383+B387+B391+B395+B401+B408)</f>
        <v>65582</v>
      </c>
      <c r="C356" s="101">
        <f>SUM(C357+C362+C371+C377+C383+C387+C391+C395+C401+C408)</f>
        <v>44552</v>
      </c>
      <c r="D356" s="101"/>
      <c r="E356" s="101"/>
      <c r="G356" s="193"/>
    </row>
    <row r="357" spans="1:7">
      <c r="A357" s="148" t="s">
        <v>271</v>
      </c>
      <c r="B357" s="101">
        <f>SUM(B358:B361)</f>
        <v>758</v>
      </c>
      <c r="C357" s="101">
        <f>SUM(C358:C361)</f>
        <v>18798</v>
      </c>
      <c r="D357" s="101"/>
      <c r="E357" s="101"/>
      <c r="G357" s="193"/>
    </row>
    <row r="358" spans="1:7">
      <c r="A358" s="147" t="s">
        <v>64</v>
      </c>
      <c r="B358" s="194">
        <v>758</v>
      </c>
      <c r="C358" s="195">
        <v>758</v>
      </c>
      <c r="D358" s="101"/>
      <c r="E358" s="101"/>
      <c r="G358" s="193"/>
    </row>
    <row r="359" spans="1:7">
      <c r="A359" s="147" t="s">
        <v>65</v>
      </c>
      <c r="B359" s="194"/>
      <c r="C359" s="195">
        <v>0</v>
      </c>
      <c r="D359" s="101"/>
      <c r="E359" s="101"/>
      <c r="G359" s="193"/>
    </row>
    <row r="360" spans="1:7">
      <c r="A360" s="147" t="s">
        <v>66</v>
      </c>
      <c r="B360" s="194"/>
      <c r="C360" s="195">
        <v>0</v>
      </c>
      <c r="D360" s="101"/>
      <c r="E360" s="101"/>
      <c r="G360" s="193"/>
    </row>
    <row r="361" spans="1:7">
      <c r="A361" s="197" t="s">
        <v>272</v>
      </c>
      <c r="B361" s="194"/>
      <c r="C361" s="195">
        <v>18040</v>
      </c>
      <c r="D361" s="101"/>
      <c r="E361" s="101"/>
      <c r="G361" s="193"/>
    </row>
    <row r="362" spans="1:7">
      <c r="A362" s="147" t="s">
        <v>273</v>
      </c>
      <c r="B362" s="101">
        <f>SUM(B363:B370)</f>
        <v>61981</v>
      </c>
      <c r="C362" s="101">
        <f>SUM(C363:C370)</f>
        <v>25372</v>
      </c>
      <c r="D362" s="101"/>
      <c r="E362" s="101"/>
      <c r="G362" s="193"/>
    </row>
    <row r="363" spans="1:7">
      <c r="A363" s="147" t="s">
        <v>274</v>
      </c>
      <c r="B363" s="194">
        <v>2888</v>
      </c>
      <c r="C363" s="195">
        <v>196</v>
      </c>
      <c r="D363" s="101"/>
      <c r="E363" s="101"/>
      <c r="G363" s="193"/>
    </row>
    <row r="364" spans="1:7">
      <c r="A364" s="147" t="s">
        <v>275</v>
      </c>
      <c r="B364" s="194">
        <v>24436</v>
      </c>
      <c r="C364" s="195">
        <v>5110</v>
      </c>
      <c r="D364" s="101"/>
      <c r="E364" s="101"/>
      <c r="G364" s="193"/>
    </row>
    <row r="365" spans="1:7">
      <c r="A365" s="148" t="s">
        <v>276</v>
      </c>
      <c r="B365" s="194">
        <v>14553</v>
      </c>
      <c r="C365" s="195">
        <v>3457</v>
      </c>
      <c r="D365" s="101"/>
      <c r="E365" s="101"/>
      <c r="G365" s="193"/>
    </row>
    <row r="366" spans="1:7">
      <c r="A366" s="148" t="s">
        <v>277</v>
      </c>
      <c r="B366" s="194">
        <v>5595</v>
      </c>
      <c r="C366" s="195">
        <v>1375</v>
      </c>
      <c r="D366" s="101"/>
      <c r="E366" s="101"/>
      <c r="G366" s="193"/>
    </row>
    <row r="367" spans="1:7">
      <c r="A367" s="148" t="s">
        <v>278</v>
      </c>
      <c r="B367" s="194"/>
      <c r="C367" s="195">
        <v>0</v>
      </c>
      <c r="D367" s="101"/>
      <c r="E367" s="101"/>
      <c r="G367" s="193"/>
    </row>
    <row r="368" spans="1:7">
      <c r="A368" s="147" t="s">
        <v>279</v>
      </c>
      <c r="B368" s="194"/>
      <c r="C368" s="195">
        <v>0</v>
      </c>
      <c r="D368" s="101"/>
      <c r="E368" s="101"/>
      <c r="G368" s="193"/>
    </row>
    <row r="369" spans="1:7">
      <c r="A369" s="147" t="s">
        <v>280</v>
      </c>
      <c r="B369" s="194"/>
      <c r="C369" s="195">
        <v>0</v>
      </c>
      <c r="D369" s="101"/>
      <c r="E369" s="101"/>
      <c r="G369" s="193"/>
    </row>
    <row r="370" spans="1:7">
      <c r="A370" s="147" t="s">
        <v>281</v>
      </c>
      <c r="B370" s="194">
        <v>14509</v>
      </c>
      <c r="C370" s="195">
        <v>15234</v>
      </c>
      <c r="D370" s="101"/>
      <c r="E370" s="101"/>
      <c r="G370" s="193"/>
    </row>
    <row r="371" spans="1:7">
      <c r="A371" s="147" t="s">
        <v>282</v>
      </c>
      <c r="B371" s="101">
        <f>SUM(B372:B376)</f>
        <v>2054</v>
      </c>
      <c r="C371" s="101">
        <f>SUM(C372:C376)</f>
        <v>218</v>
      </c>
      <c r="D371" s="101"/>
      <c r="E371" s="101"/>
      <c r="G371" s="193"/>
    </row>
    <row r="372" spans="1:7">
      <c r="A372" s="147" t="s">
        <v>283</v>
      </c>
      <c r="B372" s="101"/>
      <c r="C372" s="101"/>
      <c r="D372" s="101"/>
      <c r="E372" s="101"/>
      <c r="G372" s="193"/>
    </row>
    <row r="373" spans="1:7">
      <c r="A373" s="147" t="s">
        <v>284</v>
      </c>
      <c r="B373" s="204">
        <v>1451</v>
      </c>
      <c r="C373" s="195">
        <v>218</v>
      </c>
      <c r="D373" s="101"/>
      <c r="E373" s="101"/>
      <c r="G373" s="193"/>
    </row>
    <row r="374" spans="1:7">
      <c r="A374" s="147" t="s">
        <v>285</v>
      </c>
      <c r="B374" s="204">
        <v>190</v>
      </c>
      <c r="C374" s="195">
        <v>0</v>
      </c>
      <c r="D374" s="101"/>
      <c r="E374" s="101"/>
      <c r="G374" s="193"/>
    </row>
    <row r="375" spans="1:7">
      <c r="A375" s="148" t="s">
        <v>286</v>
      </c>
      <c r="B375" s="196"/>
      <c r="C375" s="101"/>
      <c r="D375" s="101"/>
      <c r="E375" s="101"/>
      <c r="G375" s="193"/>
    </row>
    <row r="376" spans="1:7">
      <c r="A376" s="148" t="s">
        <v>287</v>
      </c>
      <c r="B376" s="204">
        <v>413</v>
      </c>
      <c r="C376" s="195">
        <v>0</v>
      </c>
      <c r="D376" s="101"/>
      <c r="E376" s="101"/>
      <c r="G376" s="193"/>
    </row>
    <row r="377" spans="1:7">
      <c r="A377" s="101" t="s">
        <v>288</v>
      </c>
      <c r="B377" s="101">
        <f>SUM(B378:B382)</f>
        <v>0</v>
      </c>
      <c r="C377" s="101">
        <f>SUM(C378:C382)</f>
        <v>0</v>
      </c>
      <c r="D377" s="101"/>
      <c r="E377" s="101"/>
      <c r="G377" s="193"/>
    </row>
    <row r="378" spans="1:7">
      <c r="A378" s="147" t="s">
        <v>289</v>
      </c>
      <c r="B378" s="101"/>
      <c r="C378" s="101"/>
      <c r="D378" s="101"/>
      <c r="E378" s="101"/>
      <c r="G378" s="193"/>
    </row>
    <row r="379" spans="1:7">
      <c r="A379" s="147" t="s">
        <v>290</v>
      </c>
      <c r="B379" s="101"/>
      <c r="C379" s="101"/>
      <c r="D379" s="101"/>
      <c r="E379" s="101"/>
      <c r="G379" s="193"/>
    </row>
    <row r="380" spans="1:7">
      <c r="A380" s="147" t="s">
        <v>291</v>
      </c>
      <c r="B380" s="101"/>
      <c r="C380" s="101"/>
      <c r="D380" s="101"/>
      <c r="E380" s="101"/>
      <c r="G380" s="193"/>
    </row>
    <row r="381" spans="1:7">
      <c r="A381" s="148" t="s">
        <v>292</v>
      </c>
      <c r="B381" s="101"/>
      <c r="C381" s="101"/>
      <c r="D381" s="101"/>
      <c r="E381" s="101"/>
      <c r="G381" s="193"/>
    </row>
    <row r="382" spans="1:7">
      <c r="A382" s="148" t="s">
        <v>293</v>
      </c>
      <c r="B382" s="101"/>
      <c r="C382" s="101"/>
      <c r="D382" s="101"/>
      <c r="E382" s="101"/>
      <c r="G382" s="193"/>
    </row>
    <row r="383" spans="1:7">
      <c r="A383" s="148" t="s">
        <v>294</v>
      </c>
      <c r="B383" s="101">
        <f>SUM(B384:B386)</f>
        <v>0</v>
      </c>
      <c r="C383" s="101">
        <f>SUM(C384:C386)</f>
        <v>0</v>
      </c>
      <c r="D383" s="101"/>
      <c r="E383" s="101"/>
      <c r="G383" s="193"/>
    </row>
    <row r="384" spans="1:7">
      <c r="A384" s="147" t="s">
        <v>295</v>
      </c>
      <c r="B384" s="101"/>
      <c r="C384" s="101"/>
      <c r="D384" s="101"/>
      <c r="E384" s="101"/>
      <c r="G384" s="193"/>
    </row>
    <row r="385" spans="1:7">
      <c r="A385" s="147" t="s">
        <v>296</v>
      </c>
      <c r="B385" s="101"/>
      <c r="C385" s="101"/>
      <c r="D385" s="101"/>
      <c r="E385" s="101"/>
      <c r="G385" s="193"/>
    </row>
    <row r="386" spans="1:7">
      <c r="A386" s="147" t="s">
        <v>297</v>
      </c>
      <c r="B386" s="101"/>
      <c r="C386" s="101"/>
      <c r="D386" s="101"/>
      <c r="E386" s="101"/>
      <c r="G386" s="193"/>
    </row>
    <row r="387" spans="1:7">
      <c r="A387" s="148" t="s">
        <v>298</v>
      </c>
      <c r="B387" s="101">
        <f>SUM(B388:B390)</f>
        <v>0</v>
      </c>
      <c r="C387" s="101">
        <f>SUM(C388:C390)</f>
        <v>0</v>
      </c>
      <c r="D387" s="101"/>
      <c r="E387" s="101"/>
      <c r="G387" s="193"/>
    </row>
    <row r="388" spans="1:7">
      <c r="A388" s="148" t="s">
        <v>299</v>
      </c>
      <c r="B388" s="101"/>
      <c r="C388" s="101"/>
      <c r="D388" s="101"/>
      <c r="E388" s="101"/>
      <c r="G388" s="193"/>
    </row>
    <row r="389" spans="1:7">
      <c r="A389" s="148" t="s">
        <v>300</v>
      </c>
      <c r="B389" s="101"/>
      <c r="C389" s="101"/>
      <c r="D389" s="101"/>
      <c r="E389" s="101"/>
      <c r="G389" s="193"/>
    </row>
    <row r="390" spans="1:7">
      <c r="A390" s="101" t="s">
        <v>301</v>
      </c>
      <c r="B390" s="101"/>
      <c r="C390" s="101"/>
      <c r="D390" s="101"/>
      <c r="E390" s="101"/>
      <c r="G390" s="193"/>
    </row>
    <row r="391" spans="1:7">
      <c r="A391" s="147" t="s">
        <v>302</v>
      </c>
      <c r="B391" s="101">
        <f>SUM(B392:B394)</f>
        <v>0</v>
      </c>
      <c r="C391" s="101">
        <f>SUM(C392:C394)</f>
        <v>0</v>
      </c>
      <c r="D391" s="101"/>
      <c r="E391" s="101"/>
      <c r="G391" s="193"/>
    </row>
    <row r="392" spans="1:7">
      <c r="A392" s="147" t="s">
        <v>303</v>
      </c>
      <c r="B392" s="101"/>
      <c r="C392" s="101"/>
      <c r="D392" s="101"/>
      <c r="E392" s="101"/>
      <c r="G392" s="193"/>
    </row>
    <row r="393" spans="1:7">
      <c r="A393" s="147" t="s">
        <v>304</v>
      </c>
      <c r="B393" s="101"/>
      <c r="C393" s="101"/>
      <c r="D393" s="101"/>
      <c r="E393" s="101"/>
      <c r="G393" s="193"/>
    </row>
    <row r="394" spans="1:7">
      <c r="A394" s="148" t="s">
        <v>305</v>
      </c>
      <c r="B394" s="101"/>
      <c r="C394" s="101"/>
      <c r="D394" s="101"/>
      <c r="E394" s="101"/>
      <c r="G394" s="193"/>
    </row>
    <row r="395" spans="1:7">
      <c r="A395" s="148" t="s">
        <v>306</v>
      </c>
      <c r="B395" s="101">
        <f>SUM(B396:B400)</f>
        <v>251</v>
      </c>
      <c r="C395" s="101">
        <f>SUM(C396:C400)</f>
        <v>164</v>
      </c>
      <c r="D395" s="101"/>
      <c r="E395" s="101"/>
      <c r="G395" s="193"/>
    </row>
    <row r="396" spans="1:7">
      <c r="A396" s="148" t="s">
        <v>307</v>
      </c>
      <c r="B396" s="101"/>
      <c r="C396" s="101"/>
      <c r="D396" s="101"/>
      <c r="E396" s="101"/>
      <c r="G396" s="193"/>
    </row>
    <row r="397" spans="1:7">
      <c r="A397" s="147" t="s">
        <v>308</v>
      </c>
      <c r="B397" s="194">
        <v>251</v>
      </c>
      <c r="C397" s="195">
        <v>164</v>
      </c>
      <c r="D397" s="101"/>
      <c r="E397" s="101"/>
      <c r="G397" s="193"/>
    </row>
    <row r="398" spans="1:7">
      <c r="A398" s="147" t="s">
        <v>309</v>
      </c>
      <c r="B398" s="101"/>
      <c r="C398" s="101"/>
      <c r="D398" s="101"/>
      <c r="E398" s="101"/>
      <c r="G398" s="193"/>
    </row>
    <row r="399" spans="1:7">
      <c r="A399" s="147" t="s">
        <v>310</v>
      </c>
      <c r="B399" s="101"/>
      <c r="C399" s="101"/>
      <c r="D399" s="101"/>
      <c r="E399" s="101"/>
      <c r="G399" s="193"/>
    </row>
    <row r="400" spans="1:7">
      <c r="A400" s="147" t="s">
        <v>311</v>
      </c>
      <c r="B400" s="101"/>
      <c r="C400" s="101"/>
      <c r="D400" s="101"/>
      <c r="E400" s="101"/>
      <c r="G400" s="193"/>
    </row>
    <row r="401" spans="1:7">
      <c r="A401" s="147" t="s">
        <v>312</v>
      </c>
      <c r="B401" s="101">
        <f>SUM(B402:B407)</f>
        <v>291</v>
      </c>
      <c r="C401" s="101"/>
      <c r="D401" s="101"/>
      <c r="E401" s="101"/>
      <c r="G401" s="193"/>
    </row>
    <row r="402" spans="1:7">
      <c r="A402" s="148" t="s">
        <v>313</v>
      </c>
      <c r="B402" s="194"/>
      <c r="C402" s="195"/>
      <c r="D402" s="101"/>
      <c r="E402" s="101"/>
      <c r="G402" s="193"/>
    </row>
    <row r="403" spans="1:7">
      <c r="A403" s="148" t="s">
        <v>314</v>
      </c>
      <c r="B403" s="204">
        <v>156</v>
      </c>
      <c r="C403" s="195"/>
      <c r="D403" s="101"/>
      <c r="E403" s="101"/>
      <c r="G403" s="193"/>
    </row>
    <row r="404" spans="1:7">
      <c r="A404" s="148" t="s">
        <v>315</v>
      </c>
      <c r="B404" s="204">
        <v>0</v>
      </c>
      <c r="C404" s="195"/>
      <c r="D404" s="101"/>
      <c r="E404" s="101"/>
      <c r="G404" s="193"/>
    </row>
    <row r="405" spans="1:7">
      <c r="A405" s="101" t="s">
        <v>316</v>
      </c>
      <c r="B405" s="204">
        <v>80</v>
      </c>
      <c r="C405" s="195"/>
      <c r="D405" s="101"/>
      <c r="E405" s="101"/>
      <c r="G405" s="193"/>
    </row>
    <row r="406" spans="1:7">
      <c r="A406" s="147" t="s">
        <v>317</v>
      </c>
      <c r="B406" s="204">
        <v>35</v>
      </c>
      <c r="C406" s="195"/>
      <c r="D406" s="101"/>
      <c r="E406" s="101"/>
      <c r="G406" s="193"/>
    </row>
    <row r="407" spans="1:7">
      <c r="A407" s="147" t="s">
        <v>318</v>
      </c>
      <c r="B407" s="204">
        <v>20</v>
      </c>
      <c r="C407" s="195"/>
      <c r="D407" s="101"/>
      <c r="E407" s="101"/>
      <c r="G407" s="193"/>
    </row>
    <row r="408" spans="1:7">
      <c r="A408" s="147" t="s">
        <v>319</v>
      </c>
      <c r="B408" s="101">
        <v>247</v>
      </c>
      <c r="C408" s="101"/>
      <c r="D408" s="101"/>
      <c r="E408" s="101"/>
      <c r="G408" s="193"/>
    </row>
    <row r="409" spans="1:7">
      <c r="A409" s="101" t="s">
        <v>320</v>
      </c>
      <c r="B409" s="101">
        <f>SUM(B410+B415+B423+B429+B433+B438+B443+B450+B454+B458)</f>
        <v>1263</v>
      </c>
      <c r="C409" s="101">
        <f>SUM(C410+C415+C423+C429+C433+C438+C443+C450+C454+C458)</f>
        <v>1155</v>
      </c>
      <c r="D409" s="101"/>
      <c r="E409" s="101"/>
      <c r="G409" s="193"/>
    </row>
    <row r="410" spans="1:7">
      <c r="A410" s="148" t="s">
        <v>321</v>
      </c>
      <c r="B410" s="101">
        <f>SUM(B411:B414)</f>
        <v>76</v>
      </c>
      <c r="C410" s="101">
        <f>SUM(C411:C414)</f>
        <v>38</v>
      </c>
      <c r="D410" s="101"/>
      <c r="E410" s="101"/>
      <c r="G410" s="193"/>
    </row>
    <row r="411" spans="1:7">
      <c r="A411" s="147" t="s">
        <v>64</v>
      </c>
      <c r="B411" s="194">
        <v>76</v>
      </c>
      <c r="C411" s="195">
        <v>38</v>
      </c>
      <c r="D411" s="101"/>
      <c r="E411" s="101"/>
      <c r="G411" s="193"/>
    </row>
    <row r="412" spans="1:7">
      <c r="A412" s="147" t="s">
        <v>65</v>
      </c>
      <c r="B412" s="101"/>
      <c r="C412" s="101"/>
      <c r="D412" s="101"/>
      <c r="E412" s="101"/>
      <c r="G412" s="193"/>
    </row>
    <row r="413" spans="1:7">
      <c r="A413" s="147" t="s">
        <v>66</v>
      </c>
      <c r="B413" s="101"/>
      <c r="C413" s="101"/>
      <c r="D413" s="101"/>
      <c r="E413" s="101"/>
      <c r="G413" s="193"/>
    </row>
    <row r="414" spans="1:7">
      <c r="A414" s="148" t="s">
        <v>322</v>
      </c>
      <c r="B414" s="101"/>
      <c r="C414" s="101"/>
      <c r="D414" s="101"/>
      <c r="E414" s="101"/>
      <c r="G414" s="193"/>
    </row>
    <row r="415" spans="1:7">
      <c r="A415" s="147" t="s">
        <v>323</v>
      </c>
      <c r="B415" s="101">
        <f>SUM(B416:B422)</f>
        <v>0</v>
      </c>
      <c r="C415" s="101">
        <f>SUM(C416:C422)</f>
        <v>0</v>
      </c>
      <c r="D415" s="101"/>
      <c r="E415" s="101"/>
      <c r="G415" s="193"/>
    </row>
    <row r="416" spans="1:7">
      <c r="A416" s="147" t="s">
        <v>324</v>
      </c>
      <c r="B416" s="101"/>
      <c r="C416" s="101"/>
      <c r="D416" s="101"/>
      <c r="E416" s="101"/>
      <c r="G416" s="193"/>
    </row>
    <row r="417" spans="1:7">
      <c r="A417" s="101" t="s">
        <v>325</v>
      </c>
      <c r="B417" s="101"/>
      <c r="C417" s="101"/>
      <c r="D417" s="101"/>
      <c r="E417" s="101"/>
      <c r="G417" s="193"/>
    </row>
    <row r="418" spans="1:7">
      <c r="A418" s="147" t="s">
        <v>326</v>
      </c>
      <c r="B418" s="101"/>
      <c r="C418" s="101"/>
      <c r="D418" s="101"/>
      <c r="E418" s="101"/>
      <c r="G418" s="193"/>
    </row>
    <row r="419" spans="1:7">
      <c r="A419" s="147" t="s">
        <v>327</v>
      </c>
      <c r="B419" s="101"/>
      <c r="C419" s="101"/>
      <c r="D419" s="101"/>
      <c r="E419" s="101"/>
      <c r="G419" s="193"/>
    </row>
    <row r="420" spans="1:7">
      <c r="A420" s="147" t="s">
        <v>328</v>
      </c>
      <c r="B420" s="101"/>
      <c r="C420" s="101"/>
      <c r="D420" s="101"/>
      <c r="E420" s="101"/>
      <c r="G420" s="193"/>
    </row>
    <row r="421" spans="1:7">
      <c r="A421" s="148" t="s">
        <v>329</v>
      </c>
      <c r="B421" s="101"/>
      <c r="C421" s="101"/>
      <c r="D421" s="101"/>
      <c r="E421" s="101"/>
      <c r="G421" s="193"/>
    </row>
    <row r="422" spans="1:7">
      <c r="A422" s="148" t="s">
        <v>330</v>
      </c>
      <c r="B422" s="101"/>
      <c r="C422" s="101"/>
      <c r="D422" s="101"/>
      <c r="E422" s="101"/>
      <c r="G422" s="193"/>
    </row>
    <row r="423" spans="1:7">
      <c r="A423" s="148" t="s">
        <v>331</v>
      </c>
      <c r="B423" s="101">
        <f>SUM(B424:B428)</f>
        <v>0</v>
      </c>
      <c r="C423" s="101">
        <f>SUM(C424:C428)</f>
        <v>0</v>
      </c>
      <c r="D423" s="101"/>
      <c r="E423" s="101"/>
      <c r="G423" s="193"/>
    </row>
    <row r="424" spans="1:7">
      <c r="A424" s="147" t="s">
        <v>324</v>
      </c>
      <c r="B424" s="101"/>
      <c r="C424" s="101"/>
      <c r="D424" s="101"/>
      <c r="E424" s="101"/>
      <c r="G424" s="193"/>
    </row>
    <row r="425" spans="1:7">
      <c r="A425" s="147" t="s">
        <v>332</v>
      </c>
      <c r="B425" s="101"/>
      <c r="C425" s="101"/>
      <c r="D425" s="101"/>
      <c r="E425" s="101"/>
      <c r="G425" s="193"/>
    </row>
    <row r="426" spans="1:7">
      <c r="A426" s="147" t="s">
        <v>333</v>
      </c>
      <c r="B426" s="101"/>
      <c r="C426" s="101"/>
      <c r="D426" s="101"/>
      <c r="E426" s="101"/>
      <c r="G426" s="193"/>
    </row>
    <row r="427" spans="1:7">
      <c r="A427" s="148" t="s">
        <v>334</v>
      </c>
      <c r="B427" s="101"/>
      <c r="C427" s="101"/>
      <c r="D427" s="101"/>
      <c r="E427" s="101"/>
      <c r="G427" s="193"/>
    </row>
    <row r="428" spans="1:7">
      <c r="A428" s="148" t="s">
        <v>335</v>
      </c>
      <c r="B428" s="101"/>
      <c r="C428" s="101"/>
      <c r="D428" s="101"/>
      <c r="E428" s="101"/>
      <c r="G428" s="193"/>
    </row>
    <row r="429" spans="1:7">
      <c r="A429" s="148" t="s">
        <v>336</v>
      </c>
      <c r="B429" s="101">
        <f>SUM(B430:B432)</f>
        <v>1154</v>
      </c>
      <c r="C429" s="101">
        <f>SUM(C430:C432)</f>
        <v>1114</v>
      </c>
      <c r="D429" s="101"/>
      <c r="E429" s="101"/>
      <c r="G429" s="193"/>
    </row>
    <row r="430" spans="1:7">
      <c r="A430" s="101" t="s">
        <v>324</v>
      </c>
      <c r="B430" s="101"/>
      <c r="C430" s="101"/>
      <c r="D430" s="101"/>
      <c r="E430" s="101"/>
      <c r="G430" s="193"/>
    </row>
    <row r="431" spans="1:7">
      <c r="A431" s="147" t="s">
        <v>337</v>
      </c>
      <c r="B431" s="101">
        <v>54</v>
      </c>
      <c r="C431" s="101">
        <v>14</v>
      </c>
      <c r="D431" s="101"/>
      <c r="E431" s="101"/>
      <c r="G431" s="193"/>
    </row>
    <row r="432" spans="1:7">
      <c r="A432" s="148" t="s">
        <v>338</v>
      </c>
      <c r="B432" s="196">
        <v>1100</v>
      </c>
      <c r="C432" s="101">
        <v>1100</v>
      </c>
      <c r="D432" s="101"/>
      <c r="E432" s="101"/>
      <c r="G432" s="193"/>
    </row>
    <row r="433" spans="1:7">
      <c r="A433" s="148" t="s">
        <v>339</v>
      </c>
      <c r="B433" s="101">
        <f>SUM(B434:B437)</f>
        <v>31</v>
      </c>
      <c r="C433" s="101">
        <f>SUM(C434:C437)</f>
        <v>0</v>
      </c>
      <c r="D433" s="101"/>
      <c r="E433" s="101"/>
      <c r="G433" s="193"/>
    </row>
    <row r="434" spans="1:7">
      <c r="A434" s="148" t="s">
        <v>324</v>
      </c>
      <c r="B434" s="194"/>
      <c r="C434" s="195">
        <v>0</v>
      </c>
      <c r="D434" s="101"/>
      <c r="E434" s="101"/>
      <c r="G434" s="193"/>
    </row>
    <row r="435" spans="1:7">
      <c r="A435" s="147" t="s">
        <v>340</v>
      </c>
      <c r="B435" s="194"/>
      <c r="C435" s="195">
        <v>0</v>
      </c>
      <c r="D435" s="101"/>
      <c r="E435" s="101"/>
      <c r="G435" s="193"/>
    </row>
    <row r="436" spans="1:7">
      <c r="A436" s="147" t="s">
        <v>341</v>
      </c>
      <c r="B436" s="194"/>
      <c r="C436" s="195">
        <v>0</v>
      </c>
      <c r="D436" s="101"/>
      <c r="E436" s="101"/>
      <c r="G436" s="193"/>
    </row>
    <row r="437" spans="1:7">
      <c r="A437" s="147" t="s">
        <v>342</v>
      </c>
      <c r="B437" s="194">
        <v>31</v>
      </c>
      <c r="C437" s="195">
        <v>0</v>
      </c>
      <c r="D437" s="101"/>
      <c r="E437" s="101"/>
      <c r="G437" s="193"/>
    </row>
    <row r="438" spans="1:7">
      <c r="A438" s="148" t="s">
        <v>343</v>
      </c>
      <c r="B438" s="101">
        <f>SUM(B439:B442)</f>
        <v>0</v>
      </c>
      <c r="C438" s="101">
        <f>SUM(C439:C442)</f>
        <v>0</v>
      </c>
      <c r="D438" s="101"/>
      <c r="E438" s="101"/>
      <c r="G438" s="193"/>
    </row>
    <row r="439" spans="1:7">
      <c r="A439" s="148" t="s">
        <v>344</v>
      </c>
      <c r="B439" s="101"/>
      <c r="C439" s="101"/>
      <c r="D439" s="101"/>
      <c r="E439" s="101"/>
      <c r="G439" s="193"/>
    </row>
    <row r="440" spans="1:7">
      <c r="A440" s="148" t="s">
        <v>345</v>
      </c>
      <c r="B440" s="101"/>
      <c r="C440" s="101"/>
      <c r="D440" s="101"/>
      <c r="E440" s="101"/>
      <c r="G440" s="193"/>
    </row>
    <row r="441" spans="1:7">
      <c r="A441" s="148" t="s">
        <v>346</v>
      </c>
      <c r="B441" s="101"/>
      <c r="C441" s="101"/>
      <c r="D441" s="101"/>
      <c r="E441" s="101"/>
      <c r="G441" s="193"/>
    </row>
    <row r="442" spans="1:7">
      <c r="A442" s="148" t="s">
        <v>347</v>
      </c>
      <c r="B442" s="101"/>
      <c r="C442" s="101"/>
      <c r="D442" s="101"/>
      <c r="E442" s="101"/>
      <c r="G442" s="193"/>
    </row>
    <row r="443" spans="1:7">
      <c r="A443" s="147" t="s">
        <v>348</v>
      </c>
      <c r="B443" s="101">
        <f>SUM(B444:B449)</f>
        <v>2</v>
      </c>
      <c r="C443" s="101">
        <f>SUM(C444:C449)</f>
        <v>3</v>
      </c>
      <c r="D443" s="101"/>
      <c r="E443" s="101"/>
      <c r="G443" s="193"/>
    </row>
    <row r="444" spans="1:7">
      <c r="A444" s="147" t="s">
        <v>324</v>
      </c>
      <c r="B444" s="196"/>
      <c r="C444" s="101"/>
      <c r="D444" s="101"/>
      <c r="E444" s="101"/>
      <c r="G444" s="193"/>
    </row>
    <row r="445" spans="1:7">
      <c r="A445" s="148" t="s">
        <v>349</v>
      </c>
      <c r="B445" s="101">
        <v>2</v>
      </c>
      <c r="C445" s="101">
        <v>3</v>
      </c>
      <c r="D445" s="101"/>
      <c r="E445" s="101"/>
      <c r="G445" s="193"/>
    </row>
    <row r="446" spans="1:7">
      <c r="A446" s="148" t="s">
        <v>350</v>
      </c>
      <c r="B446" s="101"/>
      <c r="C446" s="101"/>
      <c r="D446" s="101"/>
      <c r="E446" s="101"/>
      <c r="G446" s="193"/>
    </row>
    <row r="447" spans="1:7">
      <c r="A447" s="148" t="s">
        <v>351</v>
      </c>
      <c r="B447" s="101"/>
      <c r="C447" s="101"/>
      <c r="D447" s="101"/>
      <c r="E447" s="101"/>
      <c r="G447" s="193"/>
    </row>
    <row r="448" spans="1:7">
      <c r="A448" s="147" t="s">
        <v>352</v>
      </c>
      <c r="B448" s="101"/>
      <c r="C448" s="101"/>
      <c r="D448" s="101"/>
      <c r="E448" s="101"/>
      <c r="G448" s="193"/>
    </row>
    <row r="449" spans="1:7">
      <c r="A449" s="147" t="s">
        <v>353</v>
      </c>
      <c r="B449" s="101"/>
      <c r="C449" s="101"/>
      <c r="D449" s="101"/>
      <c r="E449" s="101"/>
      <c r="G449" s="193"/>
    </row>
    <row r="450" spans="1:7">
      <c r="A450" s="147" t="s">
        <v>354</v>
      </c>
      <c r="B450" s="101">
        <f>SUM(B451:B453)</f>
        <v>0</v>
      </c>
      <c r="C450" s="101">
        <f>SUM(C451:C453)</f>
        <v>0</v>
      </c>
      <c r="D450" s="101"/>
      <c r="E450" s="101"/>
      <c r="G450" s="193"/>
    </row>
    <row r="451" spans="1:7">
      <c r="A451" s="148" t="s">
        <v>355</v>
      </c>
      <c r="B451" s="101"/>
      <c r="C451" s="101"/>
      <c r="D451" s="101"/>
      <c r="E451" s="101"/>
      <c r="G451" s="193"/>
    </row>
    <row r="452" spans="1:7">
      <c r="A452" s="148" t="s">
        <v>356</v>
      </c>
      <c r="B452" s="101"/>
      <c r="C452" s="101"/>
      <c r="D452" s="101"/>
      <c r="E452" s="101"/>
      <c r="G452" s="193"/>
    </row>
    <row r="453" spans="1:7">
      <c r="A453" s="148" t="s">
        <v>357</v>
      </c>
      <c r="B453" s="101"/>
      <c r="C453" s="101"/>
      <c r="D453" s="101"/>
      <c r="E453" s="101"/>
      <c r="G453" s="193"/>
    </row>
    <row r="454" spans="1:7">
      <c r="A454" s="101" t="s">
        <v>358</v>
      </c>
      <c r="B454" s="101">
        <f>SUM(B455:B457)</f>
        <v>0</v>
      </c>
      <c r="C454" s="101">
        <f>SUM(C455:C457)</f>
        <v>0</v>
      </c>
      <c r="D454" s="101"/>
      <c r="E454" s="101"/>
      <c r="G454" s="193"/>
    </row>
    <row r="455" spans="1:7">
      <c r="A455" s="148" t="s">
        <v>359</v>
      </c>
      <c r="B455" s="101"/>
      <c r="C455" s="101"/>
      <c r="D455" s="101"/>
      <c r="E455" s="101"/>
      <c r="G455" s="193"/>
    </row>
    <row r="456" spans="1:7">
      <c r="A456" s="148" t="s">
        <v>360</v>
      </c>
      <c r="B456" s="101"/>
      <c r="C456" s="101"/>
      <c r="D456" s="101"/>
      <c r="E456" s="101"/>
      <c r="G456" s="193"/>
    </row>
    <row r="457" spans="1:7">
      <c r="A457" s="148" t="s">
        <v>361</v>
      </c>
      <c r="B457" s="101"/>
      <c r="C457" s="101"/>
      <c r="D457" s="101"/>
      <c r="E457" s="101"/>
      <c r="G457" s="193"/>
    </row>
    <row r="458" spans="1:7">
      <c r="A458" s="147" t="s">
        <v>362</v>
      </c>
      <c r="B458" s="101">
        <f>SUM(B459:B462)</f>
        <v>0</v>
      </c>
      <c r="C458" s="101">
        <f>SUM(C459:C462)</f>
        <v>0</v>
      </c>
      <c r="D458" s="101"/>
      <c r="E458" s="101"/>
      <c r="G458" s="193"/>
    </row>
    <row r="459" spans="1:7">
      <c r="A459" s="147" t="s">
        <v>363</v>
      </c>
      <c r="B459" s="101"/>
      <c r="C459" s="101"/>
      <c r="D459" s="101"/>
      <c r="E459" s="101"/>
      <c r="G459" s="193"/>
    </row>
    <row r="460" spans="1:7">
      <c r="A460" s="148" t="s">
        <v>364</v>
      </c>
      <c r="B460" s="101"/>
      <c r="C460" s="101"/>
      <c r="D460" s="101"/>
      <c r="E460" s="101"/>
      <c r="G460" s="193"/>
    </row>
    <row r="461" spans="1:7">
      <c r="A461" s="148" t="s">
        <v>365</v>
      </c>
      <c r="B461" s="101"/>
      <c r="C461" s="101"/>
      <c r="D461" s="101"/>
      <c r="E461" s="101"/>
      <c r="G461" s="193"/>
    </row>
    <row r="462" spans="1:7">
      <c r="A462" s="148" t="s">
        <v>366</v>
      </c>
      <c r="B462" s="101"/>
      <c r="C462" s="101"/>
      <c r="D462" s="101"/>
      <c r="E462" s="101"/>
      <c r="G462" s="193"/>
    </row>
    <row r="463" spans="1:7">
      <c r="A463" s="101" t="s">
        <v>367</v>
      </c>
      <c r="B463" s="101">
        <f>SUM(B464+B480+B488+B499+B508+B516)</f>
        <v>2788</v>
      </c>
      <c r="C463" s="101">
        <f>SUM(C464+C480+C488+C499+C508+C516)</f>
        <v>1151</v>
      </c>
      <c r="D463" s="101"/>
      <c r="E463" s="101"/>
      <c r="G463" s="193"/>
    </row>
    <row r="464" spans="1:7">
      <c r="A464" s="101" t="s">
        <v>368</v>
      </c>
      <c r="B464" s="101">
        <f>SUM(B465:B479)</f>
        <v>2156</v>
      </c>
      <c r="C464" s="101">
        <f>SUM(C465:C479)</f>
        <v>1151</v>
      </c>
      <c r="D464" s="101"/>
      <c r="E464" s="101"/>
      <c r="G464" s="193"/>
    </row>
    <row r="465" spans="1:7">
      <c r="A465" s="101" t="s">
        <v>64</v>
      </c>
      <c r="B465" s="204">
        <v>889</v>
      </c>
      <c r="C465" s="195">
        <v>464</v>
      </c>
      <c r="D465" s="101"/>
      <c r="E465" s="101"/>
      <c r="G465" s="193"/>
    </row>
    <row r="466" spans="1:7">
      <c r="A466" s="101" t="s">
        <v>65</v>
      </c>
      <c r="B466" s="204">
        <v>0</v>
      </c>
      <c r="C466" s="195">
        <v>0</v>
      </c>
      <c r="D466" s="101"/>
      <c r="E466" s="101"/>
      <c r="G466" s="193"/>
    </row>
    <row r="467" spans="1:7">
      <c r="A467" s="101" t="s">
        <v>66</v>
      </c>
      <c r="B467" s="204">
        <v>0</v>
      </c>
      <c r="C467" s="195">
        <v>0</v>
      </c>
      <c r="D467" s="101"/>
      <c r="E467" s="101"/>
      <c r="G467" s="193"/>
    </row>
    <row r="468" spans="1:7">
      <c r="A468" s="101" t="s">
        <v>369</v>
      </c>
      <c r="B468" s="204">
        <v>0</v>
      </c>
      <c r="C468" s="195">
        <v>0</v>
      </c>
      <c r="D468" s="101"/>
      <c r="E468" s="101"/>
      <c r="G468" s="193"/>
    </row>
    <row r="469" spans="1:7">
      <c r="A469" s="101" t="s">
        <v>370</v>
      </c>
      <c r="B469" s="204">
        <v>0</v>
      </c>
      <c r="C469" s="195">
        <v>0</v>
      </c>
      <c r="D469" s="101"/>
      <c r="E469" s="101"/>
      <c r="G469" s="193"/>
    </row>
    <row r="470" spans="1:7">
      <c r="A470" s="101" t="s">
        <v>371</v>
      </c>
      <c r="B470" s="204">
        <v>0</v>
      </c>
      <c r="C470" s="195">
        <v>0</v>
      </c>
      <c r="D470" s="101"/>
      <c r="E470" s="101"/>
      <c r="G470" s="193"/>
    </row>
    <row r="471" spans="1:7">
      <c r="A471" s="101" t="s">
        <v>372</v>
      </c>
      <c r="B471" s="204">
        <v>387</v>
      </c>
      <c r="C471" s="195">
        <v>0</v>
      </c>
      <c r="D471" s="101"/>
      <c r="E471" s="101"/>
      <c r="G471" s="193"/>
    </row>
    <row r="472" spans="1:7">
      <c r="A472" s="101" t="s">
        <v>373</v>
      </c>
      <c r="B472" s="204">
        <v>47</v>
      </c>
      <c r="C472" s="195">
        <v>0</v>
      </c>
      <c r="D472" s="101"/>
      <c r="E472" s="101"/>
      <c r="G472" s="193"/>
    </row>
    <row r="473" spans="1:7">
      <c r="A473" s="101" t="s">
        <v>374</v>
      </c>
      <c r="B473" s="204">
        <v>0</v>
      </c>
      <c r="C473" s="195">
        <v>0</v>
      </c>
      <c r="D473" s="101"/>
      <c r="E473" s="101"/>
      <c r="G473" s="193"/>
    </row>
    <row r="474" spans="1:7">
      <c r="A474" s="101" t="s">
        <v>375</v>
      </c>
      <c r="B474" s="204">
        <v>100</v>
      </c>
      <c r="C474" s="195">
        <v>0</v>
      </c>
      <c r="D474" s="101"/>
      <c r="E474" s="101"/>
      <c r="G474" s="193"/>
    </row>
    <row r="475" spans="1:7">
      <c r="A475" s="101" t="s">
        <v>376</v>
      </c>
      <c r="B475" s="204">
        <v>0</v>
      </c>
      <c r="C475" s="195">
        <v>0</v>
      </c>
      <c r="D475" s="101"/>
      <c r="E475" s="101"/>
      <c r="G475" s="193"/>
    </row>
    <row r="476" spans="1:7">
      <c r="A476" s="101" t="s">
        <v>377</v>
      </c>
      <c r="B476" s="204">
        <v>0</v>
      </c>
      <c r="C476" s="195">
        <v>0</v>
      </c>
      <c r="D476" s="101"/>
      <c r="E476" s="101"/>
      <c r="G476" s="193"/>
    </row>
    <row r="477" spans="1:7">
      <c r="A477" s="101" t="s">
        <v>378</v>
      </c>
      <c r="B477" s="204">
        <v>0</v>
      </c>
      <c r="C477" s="195">
        <v>0</v>
      </c>
      <c r="D477" s="101"/>
      <c r="E477" s="101"/>
      <c r="G477" s="193"/>
    </row>
    <row r="478" spans="1:7">
      <c r="A478" s="101" t="s">
        <v>379</v>
      </c>
      <c r="B478" s="204">
        <v>0</v>
      </c>
      <c r="C478" s="195">
        <v>0</v>
      </c>
      <c r="D478" s="101"/>
      <c r="E478" s="101"/>
      <c r="G478" s="193"/>
    </row>
    <row r="479" spans="1:7">
      <c r="A479" s="101" t="s">
        <v>380</v>
      </c>
      <c r="B479" s="204">
        <v>733</v>
      </c>
      <c r="C479" s="195">
        <v>687</v>
      </c>
      <c r="D479" s="101"/>
      <c r="E479" s="101"/>
      <c r="G479" s="193"/>
    </row>
    <row r="480" spans="1:7">
      <c r="A480" s="101" t="s">
        <v>381</v>
      </c>
      <c r="B480" s="101">
        <f>SUM(B481:B487)</f>
        <v>119</v>
      </c>
      <c r="C480" s="101">
        <f>SUM(C481:C487)</f>
        <v>0</v>
      </c>
      <c r="D480" s="101"/>
      <c r="E480" s="101"/>
      <c r="G480" s="193"/>
    </row>
    <row r="481" spans="1:7">
      <c r="A481" s="101" t="s">
        <v>64</v>
      </c>
      <c r="B481" s="204">
        <v>0</v>
      </c>
      <c r="C481" s="195">
        <v>0</v>
      </c>
      <c r="D481" s="101"/>
      <c r="E481" s="101"/>
      <c r="G481" s="193"/>
    </row>
    <row r="482" spans="1:7">
      <c r="A482" s="101" t="s">
        <v>65</v>
      </c>
      <c r="B482" s="204">
        <v>0</v>
      </c>
      <c r="C482" s="195">
        <v>0</v>
      </c>
      <c r="D482" s="101"/>
      <c r="E482" s="101"/>
      <c r="G482" s="193"/>
    </row>
    <row r="483" spans="1:7">
      <c r="A483" s="101" t="s">
        <v>66</v>
      </c>
      <c r="B483" s="204">
        <v>0</v>
      </c>
      <c r="C483" s="195">
        <v>0</v>
      </c>
      <c r="D483" s="101"/>
      <c r="E483" s="101"/>
      <c r="G483" s="193"/>
    </row>
    <row r="484" spans="1:7">
      <c r="A484" s="101" t="s">
        <v>382</v>
      </c>
      <c r="B484" s="204">
        <v>109</v>
      </c>
      <c r="C484" s="195">
        <v>0</v>
      </c>
      <c r="D484" s="101"/>
      <c r="E484" s="101"/>
      <c r="G484" s="193"/>
    </row>
    <row r="485" spans="1:7">
      <c r="A485" s="101" t="s">
        <v>383</v>
      </c>
      <c r="B485" s="204">
        <v>10</v>
      </c>
      <c r="C485" s="195">
        <v>0</v>
      </c>
      <c r="D485" s="101"/>
      <c r="E485" s="101"/>
      <c r="G485" s="193"/>
    </row>
    <row r="486" spans="1:7">
      <c r="A486" s="101" t="s">
        <v>384</v>
      </c>
      <c r="B486" s="204">
        <v>0</v>
      </c>
      <c r="C486" s="195">
        <v>0</v>
      </c>
      <c r="D486" s="101"/>
      <c r="E486" s="101"/>
      <c r="G486" s="193"/>
    </row>
    <row r="487" spans="1:7">
      <c r="A487" s="101" t="s">
        <v>385</v>
      </c>
      <c r="B487" s="204">
        <v>0</v>
      </c>
      <c r="C487" s="195">
        <v>0</v>
      </c>
      <c r="D487" s="101"/>
      <c r="E487" s="101"/>
      <c r="G487" s="193"/>
    </row>
    <row r="488" spans="1:7">
      <c r="A488" s="101" t="s">
        <v>386</v>
      </c>
      <c r="B488" s="101">
        <f>SUM(B489:B498)</f>
        <v>2</v>
      </c>
      <c r="C488" s="101">
        <f>SUM(C489:C498)</f>
        <v>0</v>
      </c>
      <c r="D488" s="101"/>
      <c r="E488" s="101"/>
      <c r="G488" s="193"/>
    </row>
    <row r="489" spans="1:7">
      <c r="A489" s="101" t="s">
        <v>64</v>
      </c>
      <c r="B489" s="196"/>
      <c r="C489" s="101"/>
      <c r="D489" s="101"/>
      <c r="E489" s="101"/>
      <c r="G489" s="193"/>
    </row>
    <row r="490" spans="1:7">
      <c r="A490" s="101" t="s">
        <v>65</v>
      </c>
      <c r="B490" s="101"/>
      <c r="C490" s="101"/>
      <c r="D490" s="101"/>
      <c r="E490" s="101"/>
      <c r="G490" s="193"/>
    </row>
    <row r="491" spans="1:7">
      <c r="A491" s="101" t="s">
        <v>66</v>
      </c>
      <c r="B491" s="101"/>
      <c r="C491" s="101"/>
      <c r="D491" s="101"/>
      <c r="E491" s="101"/>
      <c r="G491" s="193"/>
    </row>
    <row r="492" spans="1:7">
      <c r="A492" s="101" t="s">
        <v>387</v>
      </c>
      <c r="B492" s="101"/>
      <c r="C492" s="101"/>
      <c r="D492" s="101"/>
      <c r="E492" s="101"/>
      <c r="G492" s="193"/>
    </row>
    <row r="493" spans="1:7">
      <c r="A493" s="101" t="s">
        <v>388</v>
      </c>
      <c r="B493" s="101"/>
      <c r="C493" s="101"/>
      <c r="D493" s="101"/>
      <c r="E493" s="101"/>
      <c r="G493" s="193"/>
    </row>
    <row r="494" spans="1:7">
      <c r="A494" s="101" t="s">
        <v>389</v>
      </c>
      <c r="B494" s="101"/>
      <c r="C494" s="101"/>
      <c r="D494" s="101"/>
      <c r="E494" s="101"/>
      <c r="G494" s="193"/>
    </row>
    <row r="495" spans="1:7">
      <c r="A495" s="101" t="s">
        <v>390</v>
      </c>
      <c r="B495" s="101"/>
      <c r="C495" s="101"/>
      <c r="D495" s="101"/>
      <c r="E495" s="101"/>
      <c r="G495" s="193"/>
    </row>
    <row r="496" spans="1:7">
      <c r="A496" s="101" t="s">
        <v>391</v>
      </c>
      <c r="B496" s="101"/>
      <c r="C496" s="101"/>
      <c r="D496" s="101"/>
      <c r="E496" s="101"/>
      <c r="G496" s="193"/>
    </row>
    <row r="497" spans="1:7">
      <c r="A497" s="101" t="s">
        <v>392</v>
      </c>
      <c r="B497" s="101"/>
      <c r="C497" s="101"/>
      <c r="D497" s="101"/>
      <c r="E497" s="101"/>
      <c r="G497" s="193"/>
    </row>
    <row r="498" spans="1:7">
      <c r="A498" s="101" t="s">
        <v>393</v>
      </c>
      <c r="B498" s="196">
        <v>2</v>
      </c>
      <c r="C498" s="101">
        <v>0</v>
      </c>
      <c r="D498" s="101"/>
      <c r="E498" s="101"/>
      <c r="G498" s="193"/>
    </row>
    <row r="499" spans="1:7">
      <c r="A499" s="101" t="s">
        <v>394</v>
      </c>
      <c r="B499" s="101">
        <f>SUM(B500:B507)</f>
        <v>56</v>
      </c>
      <c r="C499" s="101">
        <f>SUM(C500:C507)</f>
        <v>0</v>
      </c>
      <c r="D499" s="101"/>
      <c r="E499" s="101"/>
      <c r="G499" s="193"/>
    </row>
    <row r="500" spans="1:7">
      <c r="A500" s="101" t="s">
        <v>64</v>
      </c>
      <c r="B500" s="204">
        <v>0</v>
      </c>
      <c r="C500" s="195">
        <v>0</v>
      </c>
      <c r="D500" s="101"/>
      <c r="E500" s="101"/>
      <c r="G500" s="193"/>
    </row>
    <row r="501" spans="1:7">
      <c r="A501" s="101" t="s">
        <v>395</v>
      </c>
      <c r="B501" s="204">
        <v>0</v>
      </c>
      <c r="C501" s="195">
        <v>0</v>
      </c>
      <c r="D501" s="101"/>
      <c r="E501" s="101"/>
      <c r="G501" s="193"/>
    </row>
    <row r="502" spans="1:7">
      <c r="A502" s="101" t="s">
        <v>66</v>
      </c>
      <c r="B502" s="204">
        <v>0</v>
      </c>
      <c r="C502" s="195">
        <v>0</v>
      </c>
      <c r="D502" s="101"/>
      <c r="E502" s="101"/>
      <c r="G502" s="193"/>
    </row>
    <row r="503" spans="1:7">
      <c r="A503" s="101" t="s">
        <v>396</v>
      </c>
      <c r="B503" s="204">
        <v>0</v>
      </c>
      <c r="C503" s="195">
        <v>0</v>
      </c>
      <c r="D503" s="101"/>
      <c r="E503" s="101"/>
      <c r="G503" s="193"/>
    </row>
    <row r="504" spans="1:7">
      <c r="A504" s="101" t="s">
        <v>397</v>
      </c>
      <c r="B504" s="204">
        <v>0</v>
      </c>
      <c r="C504" s="195">
        <v>0</v>
      </c>
      <c r="D504" s="101"/>
      <c r="E504" s="101"/>
      <c r="G504" s="193"/>
    </row>
    <row r="505" spans="1:7">
      <c r="A505" s="101" t="s">
        <v>398</v>
      </c>
      <c r="B505" s="204">
        <v>49</v>
      </c>
      <c r="C505" s="195">
        <v>0</v>
      </c>
      <c r="D505" s="101"/>
      <c r="E505" s="101"/>
      <c r="G505" s="193"/>
    </row>
    <row r="506" spans="1:7">
      <c r="A506" s="101" t="s">
        <v>399</v>
      </c>
      <c r="B506" s="204">
        <v>7</v>
      </c>
      <c r="C506" s="195">
        <v>0</v>
      </c>
      <c r="D506" s="101"/>
      <c r="E506" s="101"/>
      <c r="G506" s="193"/>
    </row>
    <row r="507" spans="1:7">
      <c r="A507" s="101" t="s">
        <v>400</v>
      </c>
      <c r="B507" s="204"/>
      <c r="C507" s="195"/>
      <c r="D507" s="101"/>
      <c r="E507" s="101"/>
      <c r="G507" s="193"/>
    </row>
    <row r="508" spans="1:7">
      <c r="A508" s="101" t="s">
        <v>401</v>
      </c>
      <c r="B508" s="101">
        <f>SUM(B509:B515)</f>
        <v>27</v>
      </c>
      <c r="C508" s="101">
        <f>SUM(C509:C515)</f>
        <v>0</v>
      </c>
      <c r="D508" s="101"/>
      <c r="E508" s="101"/>
      <c r="G508" s="193"/>
    </row>
    <row r="509" spans="1:7">
      <c r="A509" s="101" t="s">
        <v>64</v>
      </c>
      <c r="B509" s="204">
        <v>0</v>
      </c>
      <c r="C509" s="195">
        <v>0</v>
      </c>
      <c r="D509" s="101"/>
      <c r="E509" s="101"/>
      <c r="G509" s="193"/>
    </row>
    <row r="510" spans="1:7">
      <c r="A510" s="101" t="s">
        <v>65</v>
      </c>
      <c r="B510" s="204">
        <v>0</v>
      </c>
      <c r="C510" s="195">
        <v>0</v>
      </c>
      <c r="D510" s="101"/>
      <c r="E510" s="101"/>
      <c r="G510" s="193"/>
    </row>
    <row r="511" spans="1:7">
      <c r="A511" s="101" t="s">
        <v>66</v>
      </c>
      <c r="B511" s="204">
        <v>0</v>
      </c>
      <c r="C511" s="195">
        <v>0</v>
      </c>
      <c r="D511" s="101"/>
      <c r="E511" s="101"/>
      <c r="G511" s="193"/>
    </row>
    <row r="512" spans="1:7">
      <c r="A512" s="101" t="s">
        <v>402</v>
      </c>
      <c r="B512" s="204">
        <v>0</v>
      </c>
      <c r="C512" s="195">
        <v>0</v>
      </c>
      <c r="D512" s="101"/>
      <c r="E512" s="101"/>
      <c r="G512" s="193"/>
    </row>
    <row r="513" spans="1:7">
      <c r="A513" s="101" t="s">
        <v>403</v>
      </c>
      <c r="B513" s="204">
        <v>0</v>
      </c>
      <c r="C513" s="195">
        <v>0</v>
      </c>
      <c r="D513" s="101"/>
      <c r="E513" s="101"/>
      <c r="G513" s="193"/>
    </row>
    <row r="514" spans="1:7">
      <c r="A514" s="101" t="s">
        <v>404</v>
      </c>
      <c r="B514" s="144"/>
      <c r="C514" s="144"/>
      <c r="D514" s="101"/>
      <c r="E514" s="101"/>
      <c r="G514" s="193"/>
    </row>
    <row r="515" spans="1:7">
      <c r="A515" s="101" t="s">
        <v>405</v>
      </c>
      <c r="B515" s="204">
        <v>27</v>
      </c>
      <c r="C515" s="195">
        <v>0</v>
      </c>
      <c r="D515" s="101"/>
      <c r="E515" s="101"/>
      <c r="G515" s="193"/>
    </row>
    <row r="516" spans="1:7">
      <c r="A516" s="101" t="s">
        <v>406</v>
      </c>
      <c r="B516" s="101">
        <f>SUM(B517:B519)</f>
        <v>428</v>
      </c>
      <c r="C516" s="101">
        <f>SUM(C517:C519)</f>
        <v>0</v>
      </c>
      <c r="D516" s="101"/>
      <c r="E516" s="101"/>
      <c r="G516" s="193"/>
    </row>
    <row r="517" spans="1:7">
      <c r="A517" s="101" t="s">
        <v>407</v>
      </c>
      <c r="B517" s="204">
        <v>57</v>
      </c>
      <c r="C517" s="195">
        <v>0</v>
      </c>
      <c r="D517" s="101"/>
      <c r="E517" s="101"/>
      <c r="G517" s="193"/>
    </row>
    <row r="518" spans="1:7">
      <c r="A518" s="101" t="s">
        <v>408</v>
      </c>
      <c r="B518" s="204">
        <v>0</v>
      </c>
      <c r="C518" s="195">
        <v>0</v>
      </c>
      <c r="D518" s="101"/>
      <c r="E518" s="101"/>
      <c r="G518" s="193"/>
    </row>
    <row r="519" spans="1:7">
      <c r="A519" s="101" t="s">
        <v>409</v>
      </c>
      <c r="B519" s="204">
        <v>371</v>
      </c>
      <c r="C519" s="195">
        <v>0</v>
      </c>
      <c r="D519" s="101"/>
      <c r="E519" s="101"/>
      <c r="G519" s="193"/>
    </row>
    <row r="520" spans="1:7">
      <c r="A520" s="101" t="s">
        <v>410</v>
      </c>
      <c r="B520" s="101">
        <f>SUM(B521+B535+B543+B545+B553+B557+B567+B575+B582+B590+B599+B604+B607+B610+B613+B616+B619+B623+B628+B636+B639)</f>
        <v>24569</v>
      </c>
      <c r="C520" s="101">
        <f>SUM(C521+C535+C543+C545+C553+C557+C567+C575+C582+C590+C599+C604+C607+C610+C613+C616+C619+C623+C628+C636+C639)</f>
        <v>47826</v>
      </c>
      <c r="D520" s="101"/>
      <c r="E520" s="101"/>
      <c r="G520" s="193"/>
    </row>
    <row r="521" spans="1:7">
      <c r="A521" s="101" t="s">
        <v>411</v>
      </c>
      <c r="B521" s="101">
        <f>SUM(B522:B534)</f>
        <v>175</v>
      </c>
      <c r="C521" s="101">
        <f>SUM(C522:C534)</f>
        <v>17146</v>
      </c>
      <c r="D521" s="101"/>
      <c r="E521" s="101"/>
      <c r="G521" s="193"/>
    </row>
    <row r="522" spans="1:7">
      <c r="A522" s="101" t="s">
        <v>64</v>
      </c>
      <c r="B522" s="204">
        <v>175</v>
      </c>
      <c r="C522" s="195">
        <v>175</v>
      </c>
      <c r="D522" s="101"/>
      <c r="E522" s="101"/>
      <c r="G522" s="193"/>
    </row>
    <row r="523" spans="1:7">
      <c r="A523" s="101" t="s">
        <v>65</v>
      </c>
      <c r="B523" s="204">
        <v>0</v>
      </c>
      <c r="C523" s="195">
        <v>0</v>
      </c>
      <c r="D523" s="101"/>
      <c r="E523" s="101"/>
      <c r="G523" s="193"/>
    </row>
    <row r="524" spans="1:7">
      <c r="A524" s="101" t="s">
        <v>66</v>
      </c>
      <c r="B524" s="204">
        <v>0</v>
      </c>
      <c r="C524" s="195">
        <v>0</v>
      </c>
      <c r="D524" s="101"/>
      <c r="E524" s="101"/>
      <c r="G524" s="193"/>
    </row>
    <row r="525" spans="1:7">
      <c r="A525" s="101" t="s">
        <v>412</v>
      </c>
      <c r="B525" s="204">
        <v>0</v>
      </c>
      <c r="C525" s="195">
        <v>0</v>
      </c>
      <c r="D525" s="101"/>
      <c r="E525" s="101"/>
      <c r="G525" s="193"/>
    </row>
    <row r="526" spans="1:7">
      <c r="A526" s="101" t="s">
        <v>413</v>
      </c>
      <c r="B526" s="204">
        <v>0</v>
      </c>
      <c r="C526" s="195">
        <v>0</v>
      </c>
      <c r="D526" s="101"/>
      <c r="E526" s="101"/>
      <c r="G526" s="193"/>
    </row>
    <row r="527" spans="1:7">
      <c r="A527" s="101" t="s">
        <v>414</v>
      </c>
      <c r="B527" s="204">
        <v>0</v>
      </c>
      <c r="C527" s="195">
        <v>0</v>
      </c>
      <c r="D527" s="101"/>
      <c r="E527" s="101"/>
      <c r="G527" s="193"/>
    </row>
    <row r="528" spans="1:7">
      <c r="A528" s="101" t="s">
        <v>415</v>
      </c>
      <c r="B528" s="204">
        <v>0</v>
      </c>
      <c r="C528" s="195">
        <v>0</v>
      </c>
      <c r="D528" s="101"/>
      <c r="E528" s="101"/>
      <c r="G528" s="193"/>
    </row>
    <row r="529" spans="1:7">
      <c r="A529" s="101" t="s">
        <v>105</v>
      </c>
      <c r="B529" s="204">
        <v>0</v>
      </c>
      <c r="C529" s="195">
        <v>0</v>
      </c>
      <c r="D529" s="101"/>
      <c r="E529" s="101"/>
      <c r="G529" s="193"/>
    </row>
    <row r="530" spans="1:7">
      <c r="A530" s="101" t="s">
        <v>416</v>
      </c>
      <c r="B530" s="204">
        <v>0</v>
      </c>
      <c r="C530" s="195">
        <v>0</v>
      </c>
      <c r="D530" s="101"/>
      <c r="E530" s="101"/>
      <c r="G530" s="193"/>
    </row>
    <row r="531" spans="1:7">
      <c r="A531" s="101" t="s">
        <v>417</v>
      </c>
      <c r="B531" s="204">
        <v>0</v>
      </c>
      <c r="C531" s="195">
        <v>0</v>
      </c>
      <c r="D531" s="101"/>
      <c r="E531" s="101"/>
      <c r="G531" s="193"/>
    </row>
    <row r="532" spans="1:7">
      <c r="A532" s="101" t="s">
        <v>418</v>
      </c>
      <c r="B532" s="204">
        <v>0</v>
      </c>
      <c r="C532" s="195">
        <v>0</v>
      </c>
      <c r="D532" s="101"/>
      <c r="E532" s="101"/>
      <c r="G532" s="193"/>
    </row>
    <row r="533" spans="1:7">
      <c r="A533" s="101" t="s">
        <v>419</v>
      </c>
      <c r="B533" s="204">
        <v>0</v>
      </c>
      <c r="C533" s="195">
        <v>0</v>
      </c>
      <c r="D533" s="101"/>
      <c r="E533" s="101"/>
      <c r="G533" s="193"/>
    </row>
    <row r="534" spans="1:7">
      <c r="A534" s="101" t="s">
        <v>420</v>
      </c>
      <c r="B534" s="204">
        <v>0</v>
      </c>
      <c r="C534" s="195">
        <v>16971</v>
      </c>
      <c r="D534" s="101"/>
      <c r="E534" s="101"/>
      <c r="G534" s="193"/>
    </row>
    <row r="535" spans="1:7">
      <c r="A535" s="101" t="s">
        <v>421</v>
      </c>
      <c r="B535" s="101">
        <f>SUM(B536:B542)</f>
        <v>7</v>
      </c>
      <c r="C535" s="101">
        <f>SUM(C536:C542)</f>
        <v>0</v>
      </c>
      <c r="D535" s="101"/>
      <c r="E535" s="101"/>
      <c r="G535" s="193"/>
    </row>
    <row r="536" spans="1:7">
      <c r="A536" s="101" t="s">
        <v>64</v>
      </c>
      <c r="B536" s="196"/>
      <c r="C536" s="101">
        <v>0</v>
      </c>
      <c r="D536" s="101"/>
      <c r="E536" s="101"/>
      <c r="G536" s="193"/>
    </row>
    <row r="537" spans="1:7">
      <c r="A537" s="101" t="s">
        <v>65</v>
      </c>
      <c r="B537" s="101"/>
      <c r="C537" s="101"/>
      <c r="D537" s="101"/>
      <c r="E537" s="101"/>
      <c r="G537" s="193"/>
    </row>
    <row r="538" spans="1:7">
      <c r="A538" s="101" t="s">
        <v>66</v>
      </c>
      <c r="B538" s="101"/>
      <c r="C538" s="101"/>
      <c r="D538" s="101"/>
      <c r="E538" s="101"/>
      <c r="G538" s="193"/>
    </row>
    <row r="539" spans="1:7">
      <c r="A539" s="101" t="s">
        <v>422</v>
      </c>
      <c r="B539" s="101"/>
      <c r="C539" s="101"/>
      <c r="D539" s="101"/>
      <c r="E539" s="101"/>
      <c r="G539" s="193"/>
    </row>
    <row r="540" spans="1:7">
      <c r="A540" s="101" t="s">
        <v>423</v>
      </c>
      <c r="B540" s="101">
        <v>7</v>
      </c>
      <c r="C540" s="101">
        <v>0</v>
      </c>
      <c r="D540" s="101"/>
      <c r="E540" s="101"/>
      <c r="G540" s="193"/>
    </row>
    <row r="541" spans="1:7">
      <c r="A541" s="101" t="s">
        <v>424</v>
      </c>
      <c r="B541" s="101"/>
      <c r="C541" s="101"/>
      <c r="D541" s="101"/>
      <c r="E541" s="101"/>
      <c r="G541" s="193"/>
    </row>
    <row r="542" spans="1:7">
      <c r="A542" s="101" t="s">
        <v>425</v>
      </c>
      <c r="B542" s="196"/>
      <c r="C542" s="101"/>
      <c r="D542" s="101"/>
      <c r="E542" s="101"/>
      <c r="G542" s="193"/>
    </row>
    <row r="543" spans="1:7">
      <c r="A543" s="101" t="s">
        <v>426</v>
      </c>
      <c r="B543" s="101">
        <f>SUM(B544)</f>
        <v>0</v>
      </c>
      <c r="C543" s="101">
        <f>SUM(C544)</f>
        <v>0</v>
      </c>
      <c r="D543" s="101"/>
      <c r="E543" s="101"/>
      <c r="G543" s="193"/>
    </row>
    <row r="544" spans="1:7">
      <c r="A544" s="101" t="s">
        <v>427</v>
      </c>
      <c r="B544" s="101"/>
      <c r="C544" s="101"/>
      <c r="D544" s="101"/>
      <c r="E544" s="101"/>
      <c r="G544" s="193"/>
    </row>
    <row r="545" spans="1:7">
      <c r="A545" s="101" t="s">
        <v>428</v>
      </c>
      <c r="B545" s="101">
        <f>SUM(B546:B552)</f>
        <v>0</v>
      </c>
      <c r="C545" s="101">
        <f>SUM(C546:C552)</f>
        <v>0</v>
      </c>
      <c r="D545" s="101"/>
      <c r="E545" s="101"/>
      <c r="G545" s="193"/>
    </row>
    <row r="546" spans="1:7">
      <c r="A546" s="101" t="s">
        <v>429</v>
      </c>
      <c r="B546" s="101"/>
      <c r="C546" s="101"/>
      <c r="D546" s="101"/>
      <c r="E546" s="101"/>
      <c r="G546" s="193"/>
    </row>
    <row r="547" spans="1:7">
      <c r="A547" s="101" t="s">
        <v>430</v>
      </c>
      <c r="B547" s="101"/>
      <c r="C547" s="101"/>
      <c r="D547" s="101"/>
      <c r="E547" s="101"/>
      <c r="G547" s="193"/>
    </row>
    <row r="548" spans="1:7">
      <c r="A548" s="101" t="s">
        <v>431</v>
      </c>
      <c r="B548" s="101"/>
      <c r="C548" s="101"/>
      <c r="D548" s="101"/>
      <c r="E548" s="101"/>
      <c r="G548" s="193"/>
    </row>
    <row r="549" spans="1:7">
      <c r="A549" s="101" t="s">
        <v>432</v>
      </c>
      <c r="B549" s="196"/>
      <c r="C549" s="101"/>
      <c r="D549" s="101"/>
      <c r="E549" s="101"/>
      <c r="G549" s="193"/>
    </row>
    <row r="550" spans="1:7">
      <c r="A550" s="101" t="s">
        <v>433</v>
      </c>
      <c r="B550" s="196"/>
      <c r="C550" s="101"/>
      <c r="D550" s="101"/>
      <c r="E550" s="101"/>
      <c r="G550" s="193"/>
    </row>
    <row r="551" spans="1:7">
      <c r="A551" s="101" t="s">
        <v>434</v>
      </c>
      <c r="B551" s="101"/>
      <c r="C551" s="101"/>
      <c r="D551" s="101"/>
      <c r="E551" s="101"/>
      <c r="G551" s="193"/>
    </row>
    <row r="552" spans="1:7">
      <c r="A552" s="101" t="s">
        <v>435</v>
      </c>
      <c r="B552" s="101"/>
      <c r="C552" s="101"/>
      <c r="D552" s="101"/>
      <c r="E552" s="101"/>
      <c r="G552" s="193"/>
    </row>
    <row r="553" spans="1:7">
      <c r="A553" s="101" t="s">
        <v>436</v>
      </c>
      <c r="B553" s="101">
        <f>SUM(B554:B556)</f>
        <v>0</v>
      </c>
      <c r="C553" s="101">
        <f>SUM(C554:C556)</f>
        <v>0</v>
      </c>
      <c r="D553" s="101"/>
      <c r="E553" s="101"/>
      <c r="G553" s="193"/>
    </row>
    <row r="554" spans="1:7">
      <c r="A554" s="101" t="s">
        <v>437</v>
      </c>
      <c r="B554" s="196"/>
      <c r="C554" s="101"/>
      <c r="D554" s="101"/>
      <c r="E554" s="101"/>
      <c r="G554" s="193"/>
    </row>
    <row r="555" spans="1:7">
      <c r="A555" s="101" t="s">
        <v>438</v>
      </c>
      <c r="B555" s="101"/>
      <c r="C555" s="101"/>
      <c r="D555" s="101"/>
      <c r="E555" s="101"/>
      <c r="G555" s="193"/>
    </row>
    <row r="556" spans="1:7">
      <c r="A556" s="101" t="s">
        <v>439</v>
      </c>
      <c r="B556" s="196"/>
      <c r="C556" s="101"/>
      <c r="D556" s="101"/>
      <c r="E556" s="101"/>
      <c r="G556" s="193"/>
    </row>
    <row r="557" spans="1:7">
      <c r="A557" s="101" t="s">
        <v>440</v>
      </c>
      <c r="B557" s="101">
        <f>SUM(B558:B566)</f>
        <v>2850</v>
      </c>
      <c r="C557" s="101">
        <f>SUM(C558:C566)</f>
        <v>1890</v>
      </c>
      <c r="D557" s="101"/>
      <c r="E557" s="101"/>
      <c r="G557" s="193"/>
    </row>
    <row r="558" spans="1:7">
      <c r="A558" s="101" t="s">
        <v>441</v>
      </c>
      <c r="B558" s="101"/>
      <c r="C558" s="101"/>
      <c r="D558" s="101"/>
      <c r="E558" s="101"/>
      <c r="G558" s="193"/>
    </row>
    <row r="559" spans="1:7">
      <c r="A559" s="101" t="s">
        <v>442</v>
      </c>
      <c r="B559" s="101"/>
      <c r="C559" s="101"/>
      <c r="D559" s="101"/>
      <c r="E559" s="101"/>
      <c r="G559" s="193"/>
    </row>
    <row r="560" spans="1:7">
      <c r="A560" s="101" t="s">
        <v>443</v>
      </c>
      <c r="B560" s="101"/>
      <c r="C560" s="101"/>
      <c r="D560" s="101"/>
      <c r="E560" s="101"/>
      <c r="G560" s="193"/>
    </row>
    <row r="561" spans="1:7">
      <c r="A561" s="101" t="s">
        <v>444</v>
      </c>
      <c r="B561" s="101"/>
      <c r="C561" s="101"/>
      <c r="D561" s="101"/>
      <c r="E561" s="101"/>
      <c r="G561" s="193"/>
    </row>
    <row r="562" spans="1:7">
      <c r="A562" s="101" t="s">
        <v>445</v>
      </c>
      <c r="B562" s="101"/>
      <c r="C562" s="101"/>
      <c r="D562" s="101"/>
      <c r="E562" s="101"/>
      <c r="G562" s="193"/>
    </row>
    <row r="563" spans="1:7">
      <c r="A563" s="101" t="s">
        <v>446</v>
      </c>
      <c r="B563" s="101"/>
      <c r="C563" s="101"/>
      <c r="D563" s="101"/>
      <c r="E563" s="101"/>
      <c r="G563" s="193"/>
    </row>
    <row r="564" spans="1:7">
      <c r="A564" s="101" t="s">
        <v>447</v>
      </c>
      <c r="B564" s="101"/>
      <c r="C564" s="101"/>
      <c r="D564" s="101"/>
      <c r="E564" s="101"/>
      <c r="G564" s="193"/>
    </row>
    <row r="565" spans="1:7">
      <c r="A565" s="101" t="s">
        <v>448</v>
      </c>
      <c r="B565" s="101"/>
      <c r="C565" s="101"/>
      <c r="D565" s="101"/>
      <c r="E565" s="101"/>
      <c r="G565" s="193"/>
    </row>
    <row r="566" spans="1:7">
      <c r="A566" s="101" t="s">
        <v>449</v>
      </c>
      <c r="B566" s="204">
        <v>2850</v>
      </c>
      <c r="C566" s="195">
        <v>1890</v>
      </c>
      <c r="D566" s="101"/>
      <c r="E566" s="101"/>
      <c r="G566" s="193"/>
    </row>
    <row r="567" spans="1:7">
      <c r="A567" s="101" t="s">
        <v>450</v>
      </c>
      <c r="B567" s="101">
        <f>SUM(B568:B574)</f>
        <v>90</v>
      </c>
      <c r="C567" s="101">
        <f>SUM(C568:C574)</f>
        <v>0</v>
      </c>
      <c r="D567" s="101"/>
      <c r="E567" s="101"/>
      <c r="G567" s="193"/>
    </row>
    <row r="568" spans="1:7">
      <c r="A568" s="101" t="s">
        <v>451</v>
      </c>
      <c r="B568" s="196"/>
      <c r="C568" s="101"/>
      <c r="D568" s="101"/>
      <c r="E568" s="101"/>
      <c r="G568" s="193"/>
    </row>
    <row r="569" spans="1:7">
      <c r="A569" s="101" t="s">
        <v>452</v>
      </c>
      <c r="B569" s="196">
        <v>90</v>
      </c>
      <c r="C569" s="101">
        <v>0</v>
      </c>
      <c r="D569" s="101"/>
      <c r="E569" s="101"/>
      <c r="G569" s="193"/>
    </row>
    <row r="570" spans="1:7">
      <c r="A570" s="101" t="s">
        <v>453</v>
      </c>
      <c r="B570" s="101"/>
      <c r="C570" s="101"/>
      <c r="D570" s="101"/>
      <c r="E570" s="101"/>
      <c r="G570" s="193"/>
    </row>
    <row r="571" spans="1:7">
      <c r="A571" s="101" t="s">
        <v>454</v>
      </c>
      <c r="B571" s="196"/>
      <c r="C571" s="101"/>
      <c r="D571" s="101"/>
      <c r="E571" s="101"/>
      <c r="G571" s="193"/>
    </row>
    <row r="572" spans="1:7">
      <c r="A572" s="101" t="s">
        <v>455</v>
      </c>
      <c r="B572" s="101"/>
      <c r="C572" s="101"/>
      <c r="D572" s="101"/>
      <c r="E572" s="101"/>
      <c r="G572" s="193"/>
    </row>
    <row r="573" spans="1:7">
      <c r="A573" s="101" t="s">
        <v>456</v>
      </c>
      <c r="B573" s="101"/>
      <c r="C573" s="101"/>
      <c r="D573" s="101"/>
      <c r="E573" s="101"/>
      <c r="G573" s="193"/>
    </row>
    <row r="574" spans="1:7">
      <c r="A574" s="101" t="s">
        <v>457</v>
      </c>
      <c r="B574" s="101"/>
      <c r="C574" s="101"/>
      <c r="D574" s="101"/>
      <c r="E574" s="101"/>
      <c r="G574" s="193"/>
    </row>
    <row r="575" spans="1:7">
      <c r="A575" s="101" t="s">
        <v>458</v>
      </c>
      <c r="B575" s="205">
        <f>SUM(B576:B581)</f>
        <v>65</v>
      </c>
      <c r="C575" s="205">
        <f>SUM(C576:C581)</f>
        <v>0</v>
      </c>
      <c r="D575" s="205"/>
      <c r="E575" s="205"/>
      <c r="G575" s="193"/>
    </row>
    <row r="576" spans="1:7">
      <c r="A576" s="101" t="s">
        <v>459</v>
      </c>
      <c r="B576" s="204">
        <v>0</v>
      </c>
      <c r="C576" s="206">
        <v>0</v>
      </c>
      <c r="D576" s="205"/>
      <c r="E576" s="205"/>
      <c r="G576" s="193"/>
    </row>
    <row r="577" spans="1:7">
      <c r="A577" s="101" t="s">
        <v>460</v>
      </c>
      <c r="B577" s="204">
        <v>0</v>
      </c>
      <c r="C577" s="195">
        <v>0</v>
      </c>
      <c r="D577" s="101"/>
      <c r="E577" s="101"/>
      <c r="G577" s="193"/>
    </row>
    <row r="578" spans="1:7">
      <c r="A578" s="101" t="s">
        <v>461</v>
      </c>
      <c r="B578" s="204">
        <v>0</v>
      </c>
      <c r="C578" s="195">
        <v>0</v>
      </c>
      <c r="D578" s="101"/>
      <c r="E578" s="101"/>
      <c r="G578" s="193"/>
    </row>
    <row r="579" spans="1:7">
      <c r="A579" s="101" t="s">
        <v>462</v>
      </c>
      <c r="B579" s="204">
        <v>0</v>
      </c>
      <c r="C579" s="195">
        <v>0</v>
      </c>
      <c r="D579" s="101"/>
      <c r="E579" s="101"/>
      <c r="G579" s="193"/>
    </row>
    <row r="580" spans="1:7">
      <c r="A580" s="101" t="s">
        <v>463</v>
      </c>
      <c r="B580" s="204">
        <v>4</v>
      </c>
      <c r="C580" s="195">
        <v>0</v>
      </c>
      <c r="D580" s="101"/>
      <c r="E580" s="101"/>
      <c r="G580" s="193"/>
    </row>
    <row r="581" spans="1:7">
      <c r="A581" s="101" t="s">
        <v>464</v>
      </c>
      <c r="B581" s="204">
        <v>61</v>
      </c>
      <c r="C581" s="195">
        <v>0</v>
      </c>
      <c r="D581" s="101"/>
      <c r="E581" s="101"/>
      <c r="G581" s="193"/>
    </row>
    <row r="582" spans="1:7">
      <c r="A582" s="101" t="s">
        <v>465</v>
      </c>
      <c r="B582" s="205">
        <f>SUM(B583:B589)</f>
        <v>2851</v>
      </c>
      <c r="C582" s="205">
        <f>SUM(C583:C589)</f>
        <v>0</v>
      </c>
      <c r="D582" s="205"/>
      <c r="E582" s="205"/>
      <c r="G582" s="193"/>
    </row>
    <row r="583" spans="1:7">
      <c r="A583" s="101" t="s">
        <v>466</v>
      </c>
      <c r="B583" s="204">
        <v>0</v>
      </c>
      <c r="C583" s="206">
        <v>0</v>
      </c>
      <c r="D583" s="205"/>
      <c r="E583" s="205"/>
      <c r="G583" s="193"/>
    </row>
    <row r="584" spans="1:7">
      <c r="A584" s="101" t="s">
        <v>467</v>
      </c>
      <c r="B584" s="204">
        <v>2000</v>
      </c>
      <c r="C584" s="206">
        <v>0</v>
      </c>
      <c r="D584" s="205"/>
      <c r="E584" s="205"/>
      <c r="G584" s="193"/>
    </row>
    <row r="585" spans="1:7">
      <c r="A585" s="101" t="s">
        <v>468</v>
      </c>
      <c r="B585" s="204">
        <v>0</v>
      </c>
      <c r="C585" s="195">
        <v>0</v>
      </c>
      <c r="D585" s="101"/>
      <c r="E585" s="101"/>
      <c r="G585" s="193"/>
    </row>
    <row r="586" spans="1:7">
      <c r="A586" s="101" t="s">
        <v>469</v>
      </c>
      <c r="B586" s="204">
        <v>0</v>
      </c>
      <c r="C586" s="195">
        <v>0</v>
      </c>
      <c r="D586" s="101"/>
      <c r="E586" s="101"/>
      <c r="G586" s="193"/>
    </row>
    <row r="587" spans="1:7">
      <c r="A587" s="101" t="s">
        <v>470</v>
      </c>
      <c r="B587" s="204">
        <v>851</v>
      </c>
      <c r="C587" s="195">
        <v>0</v>
      </c>
      <c r="D587" s="101"/>
      <c r="E587" s="101"/>
      <c r="G587" s="193"/>
    </row>
    <row r="588" spans="1:7">
      <c r="A588" s="101" t="s">
        <v>471</v>
      </c>
      <c r="B588" s="204">
        <v>0</v>
      </c>
      <c r="C588" s="195">
        <v>0</v>
      </c>
      <c r="D588" s="101"/>
      <c r="E588" s="101"/>
      <c r="G588" s="193"/>
    </row>
    <row r="589" spans="1:7">
      <c r="A589" s="101" t="s">
        <v>472</v>
      </c>
      <c r="B589" s="101"/>
      <c r="C589" s="101"/>
      <c r="D589" s="101"/>
      <c r="E589" s="101"/>
      <c r="G589" s="193"/>
    </row>
    <row r="590" spans="1:7">
      <c r="A590" s="101" t="s">
        <v>473</v>
      </c>
      <c r="B590" s="101">
        <f>SUM(B591:B598)</f>
        <v>667</v>
      </c>
      <c r="C590" s="101">
        <f>SUM(C591:C598)</f>
        <v>0</v>
      </c>
      <c r="D590" s="101"/>
      <c r="E590" s="101"/>
      <c r="G590" s="193"/>
    </row>
    <row r="591" spans="1:7">
      <c r="A591" s="101" t="s">
        <v>64</v>
      </c>
      <c r="B591" s="204">
        <v>113</v>
      </c>
      <c r="C591" s="195">
        <v>0</v>
      </c>
      <c r="D591" s="101"/>
      <c r="E591" s="101"/>
      <c r="G591" s="193"/>
    </row>
    <row r="592" spans="1:7">
      <c r="A592" s="101" t="s">
        <v>65</v>
      </c>
      <c r="B592" s="204">
        <v>0</v>
      </c>
      <c r="C592" s="195">
        <v>0</v>
      </c>
      <c r="D592" s="101"/>
      <c r="E592" s="101"/>
      <c r="G592" s="193"/>
    </row>
    <row r="593" spans="1:7">
      <c r="A593" s="101" t="s">
        <v>66</v>
      </c>
      <c r="B593" s="204">
        <v>0</v>
      </c>
      <c r="C593" s="195">
        <v>0</v>
      </c>
      <c r="D593" s="101"/>
      <c r="E593" s="101"/>
      <c r="G593" s="193"/>
    </row>
    <row r="594" spans="1:7">
      <c r="A594" s="101" t="s">
        <v>474</v>
      </c>
      <c r="B594" s="204">
        <v>44</v>
      </c>
      <c r="C594" s="195">
        <v>0</v>
      </c>
      <c r="D594" s="101"/>
      <c r="E594" s="101"/>
      <c r="G594" s="193"/>
    </row>
    <row r="595" spans="1:7">
      <c r="A595" s="101" t="s">
        <v>475</v>
      </c>
      <c r="B595" s="204">
        <v>12</v>
      </c>
      <c r="C595" s="195">
        <v>0</v>
      </c>
      <c r="D595" s="101"/>
      <c r="E595" s="101"/>
      <c r="G595" s="193"/>
    </row>
    <row r="596" spans="1:7">
      <c r="A596" s="101" t="s">
        <v>476</v>
      </c>
      <c r="B596" s="204">
        <v>0</v>
      </c>
      <c r="C596" s="195">
        <v>0</v>
      </c>
      <c r="D596" s="101"/>
      <c r="E596" s="101"/>
      <c r="G596" s="193"/>
    </row>
    <row r="597" spans="1:7">
      <c r="A597" s="101" t="s">
        <v>477</v>
      </c>
      <c r="B597" s="204">
        <v>498</v>
      </c>
      <c r="C597" s="195">
        <v>0</v>
      </c>
      <c r="D597" s="101"/>
      <c r="E597" s="101"/>
      <c r="G597" s="193"/>
    </row>
    <row r="598" spans="1:7">
      <c r="A598" s="101" t="s">
        <v>478</v>
      </c>
      <c r="B598" s="204">
        <v>0</v>
      </c>
      <c r="C598" s="195">
        <v>0</v>
      </c>
      <c r="D598" s="101"/>
      <c r="E598" s="101"/>
      <c r="G598" s="193"/>
    </row>
    <row r="599" spans="1:7">
      <c r="A599" s="101" t="s">
        <v>479</v>
      </c>
      <c r="B599" s="101">
        <f>SUM(B600:B603)</f>
        <v>0</v>
      </c>
      <c r="C599" s="101">
        <f>SUM(C600:C603)</f>
        <v>0</v>
      </c>
      <c r="D599" s="101"/>
      <c r="E599" s="101"/>
      <c r="G599" s="193"/>
    </row>
    <row r="600" spans="1:7">
      <c r="A600" s="101" t="s">
        <v>64</v>
      </c>
      <c r="B600" s="196"/>
      <c r="C600" s="101"/>
      <c r="D600" s="101"/>
      <c r="E600" s="101"/>
      <c r="G600" s="193"/>
    </row>
    <row r="601" spans="1:7">
      <c r="A601" s="101" t="s">
        <v>65</v>
      </c>
      <c r="B601" s="101"/>
      <c r="C601" s="101"/>
      <c r="D601" s="101"/>
      <c r="E601" s="101"/>
      <c r="G601" s="193"/>
    </row>
    <row r="602" spans="1:7">
      <c r="A602" s="101" t="s">
        <v>66</v>
      </c>
      <c r="B602" s="101"/>
      <c r="C602" s="101"/>
      <c r="D602" s="101"/>
      <c r="E602" s="101"/>
      <c r="G602" s="193"/>
    </row>
    <row r="603" spans="1:7">
      <c r="A603" s="101" t="s">
        <v>480</v>
      </c>
      <c r="B603" s="101"/>
      <c r="C603" s="101"/>
      <c r="D603" s="101"/>
      <c r="E603" s="101"/>
      <c r="G603" s="193"/>
    </row>
    <row r="604" spans="1:7">
      <c r="A604" s="101" t="s">
        <v>481</v>
      </c>
      <c r="B604" s="101">
        <f>SUM(B605:B606)</f>
        <v>0</v>
      </c>
      <c r="C604" s="101">
        <f>SUM(C605:C606)</f>
        <v>0</v>
      </c>
      <c r="D604" s="101"/>
      <c r="E604" s="101"/>
      <c r="G604" s="193"/>
    </row>
    <row r="605" spans="1:7">
      <c r="A605" s="101" t="s">
        <v>482</v>
      </c>
      <c r="B605" s="196"/>
      <c r="C605" s="101"/>
      <c r="D605" s="101"/>
      <c r="E605" s="101"/>
      <c r="G605" s="193"/>
    </row>
    <row r="606" spans="1:7">
      <c r="A606" s="101" t="s">
        <v>483</v>
      </c>
      <c r="B606" s="101"/>
      <c r="C606" s="101"/>
      <c r="D606" s="101"/>
      <c r="E606" s="101"/>
      <c r="G606" s="193"/>
    </row>
    <row r="607" spans="1:7">
      <c r="A607" s="101" t="s">
        <v>484</v>
      </c>
      <c r="B607" s="101">
        <f>SUM(B608:B609)</f>
        <v>0</v>
      </c>
      <c r="C607" s="101">
        <f>SUM(C608:C609)</f>
        <v>0</v>
      </c>
      <c r="D607" s="101"/>
      <c r="E607" s="101"/>
      <c r="G607" s="193"/>
    </row>
    <row r="608" spans="1:7">
      <c r="A608" s="101" t="s">
        <v>485</v>
      </c>
      <c r="B608" s="101"/>
      <c r="C608" s="101"/>
      <c r="D608" s="101"/>
      <c r="E608" s="101"/>
      <c r="G608" s="193"/>
    </row>
    <row r="609" spans="1:7">
      <c r="A609" s="101" t="s">
        <v>486</v>
      </c>
      <c r="B609" s="101"/>
      <c r="C609" s="101"/>
      <c r="D609" s="101"/>
      <c r="E609" s="101"/>
      <c r="G609" s="193"/>
    </row>
    <row r="610" spans="1:7">
      <c r="A610" s="101" t="s">
        <v>487</v>
      </c>
      <c r="B610" s="101">
        <f>SUM(B611:B612)</f>
        <v>0</v>
      </c>
      <c r="C610" s="101">
        <f>SUM(C611:C612)</f>
        <v>12583</v>
      </c>
      <c r="D610" s="101"/>
      <c r="E610" s="101"/>
      <c r="G610" s="193"/>
    </row>
    <row r="611" spans="1:7">
      <c r="A611" s="101" t="s">
        <v>488</v>
      </c>
      <c r="B611" s="101"/>
      <c r="C611" s="101"/>
      <c r="D611" s="101"/>
      <c r="E611" s="101"/>
      <c r="G611" s="193"/>
    </row>
    <row r="612" spans="1:7">
      <c r="A612" s="101" t="s">
        <v>489</v>
      </c>
      <c r="B612" s="101"/>
      <c r="C612" s="101">
        <v>12583</v>
      </c>
      <c r="D612" s="101"/>
      <c r="E612" s="101"/>
      <c r="G612" s="193"/>
    </row>
    <row r="613" spans="1:7">
      <c r="A613" s="101" t="s">
        <v>490</v>
      </c>
      <c r="B613" s="101">
        <f>SUM(B614:B615)</f>
        <v>0</v>
      </c>
      <c r="C613" s="101">
        <f>SUM(C614:C615)</f>
        <v>0</v>
      </c>
      <c r="D613" s="101"/>
      <c r="E613" s="101"/>
      <c r="G613" s="193"/>
    </row>
    <row r="614" spans="1:7">
      <c r="A614" s="101" t="s">
        <v>491</v>
      </c>
      <c r="B614" s="101"/>
      <c r="C614" s="101"/>
      <c r="D614" s="101"/>
      <c r="E614" s="101"/>
      <c r="G614" s="193"/>
    </row>
    <row r="615" spans="1:7">
      <c r="A615" s="101" t="s">
        <v>492</v>
      </c>
      <c r="B615" s="101"/>
      <c r="C615" s="101"/>
      <c r="D615" s="101"/>
      <c r="E615" s="101"/>
      <c r="G615" s="193"/>
    </row>
    <row r="616" spans="1:7">
      <c r="A616" s="101" t="s">
        <v>493</v>
      </c>
      <c r="B616" s="101">
        <f>SUM(B617:B618)</f>
        <v>0</v>
      </c>
      <c r="C616" s="101">
        <f>SUM(C617:C618)</f>
        <v>0</v>
      </c>
      <c r="D616" s="101"/>
      <c r="E616" s="101"/>
      <c r="G616" s="193"/>
    </row>
    <row r="617" spans="1:7">
      <c r="A617" s="101" t="s">
        <v>494</v>
      </c>
      <c r="B617" s="101"/>
      <c r="C617" s="101"/>
      <c r="D617" s="101"/>
      <c r="E617" s="101"/>
      <c r="G617" s="193"/>
    </row>
    <row r="618" spans="1:7">
      <c r="A618" s="101" t="s">
        <v>495</v>
      </c>
      <c r="B618" s="101"/>
      <c r="C618" s="101"/>
      <c r="D618" s="101"/>
      <c r="E618" s="101"/>
      <c r="G618" s="193"/>
    </row>
    <row r="619" spans="1:7">
      <c r="A619" s="101" t="s">
        <v>496</v>
      </c>
      <c r="B619" s="101">
        <f>SUM(B620:B622)</f>
        <v>2660</v>
      </c>
      <c r="C619" s="101">
        <f>SUM(C620:C622)</f>
        <v>1007</v>
      </c>
      <c r="D619" s="101"/>
      <c r="E619" s="101"/>
      <c r="G619" s="193"/>
    </row>
    <row r="620" spans="1:7">
      <c r="A620" s="101" t="s">
        <v>497</v>
      </c>
      <c r="B620" s="101"/>
      <c r="C620" s="101"/>
      <c r="D620" s="101"/>
      <c r="E620" s="101"/>
      <c r="G620" s="193"/>
    </row>
    <row r="621" spans="1:7">
      <c r="A621" s="101" t="s">
        <v>498</v>
      </c>
      <c r="B621" s="204">
        <v>2660</v>
      </c>
      <c r="C621" s="195">
        <v>1007</v>
      </c>
      <c r="D621" s="101"/>
      <c r="E621" s="101"/>
      <c r="G621" s="193"/>
    </row>
    <row r="622" spans="1:7">
      <c r="A622" s="101" t="s">
        <v>499</v>
      </c>
      <c r="B622" s="101"/>
      <c r="C622" s="101"/>
      <c r="D622" s="101"/>
      <c r="E622" s="101"/>
      <c r="G622" s="193"/>
    </row>
    <row r="623" spans="1:7">
      <c r="A623" s="101" t="s">
        <v>500</v>
      </c>
      <c r="B623" s="101">
        <f>SUM(B624:B627)</f>
        <v>0</v>
      </c>
      <c r="C623" s="101">
        <f>SUM(C624:C627)</f>
        <v>0</v>
      </c>
      <c r="D623" s="101"/>
      <c r="E623" s="101"/>
      <c r="G623" s="193"/>
    </row>
    <row r="624" spans="1:7">
      <c r="A624" s="101" t="s">
        <v>501</v>
      </c>
      <c r="B624" s="101"/>
      <c r="C624" s="101"/>
      <c r="D624" s="101"/>
      <c r="E624" s="101"/>
      <c r="G624" s="193"/>
    </row>
    <row r="625" spans="1:7">
      <c r="A625" s="101" t="s">
        <v>502</v>
      </c>
      <c r="B625" s="101"/>
      <c r="C625" s="101"/>
      <c r="D625" s="101"/>
      <c r="E625" s="101"/>
      <c r="G625" s="193"/>
    </row>
    <row r="626" spans="1:7">
      <c r="A626" s="101" t="s">
        <v>503</v>
      </c>
      <c r="B626" s="101"/>
      <c r="C626" s="101"/>
      <c r="D626" s="101"/>
      <c r="E626" s="101"/>
      <c r="G626" s="193"/>
    </row>
    <row r="627" spans="1:7">
      <c r="A627" s="101" t="s">
        <v>504</v>
      </c>
      <c r="B627" s="101"/>
      <c r="C627" s="101"/>
      <c r="D627" s="101"/>
      <c r="E627" s="101"/>
      <c r="G627" s="193"/>
    </row>
    <row r="628" spans="1:7">
      <c r="A628" s="142" t="s">
        <v>505</v>
      </c>
      <c r="B628" s="101">
        <f>SUM(B629:B635)</f>
        <v>0</v>
      </c>
      <c r="C628" s="101">
        <f>SUM(C629:C635)</f>
        <v>0</v>
      </c>
      <c r="D628" s="101"/>
      <c r="E628" s="101"/>
      <c r="G628" s="193"/>
    </row>
    <row r="629" spans="1:7">
      <c r="A629" s="101" t="s">
        <v>64</v>
      </c>
      <c r="B629" s="196"/>
      <c r="C629" s="205"/>
      <c r="D629" s="205"/>
      <c r="E629" s="205"/>
      <c r="G629" s="193"/>
    </row>
    <row r="630" spans="1:7">
      <c r="A630" s="101" t="s">
        <v>65</v>
      </c>
      <c r="B630" s="101"/>
      <c r="C630" s="101"/>
      <c r="D630" s="101"/>
      <c r="E630" s="101"/>
      <c r="G630" s="193"/>
    </row>
    <row r="631" spans="1:7">
      <c r="A631" s="101" t="s">
        <v>66</v>
      </c>
      <c r="B631" s="101"/>
      <c r="C631" s="101"/>
      <c r="D631" s="101"/>
      <c r="E631" s="101"/>
      <c r="G631" s="193"/>
    </row>
    <row r="632" spans="1:7">
      <c r="A632" s="101" t="s">
        <v>506</v>
      </c>
      <c r="B632" s="196"/>
      <c r="C632" s="101"/>
      <c r="D632" s="101"/>
      <c r="E632" s="101"/>
      <c r="G632" s="193"/>
    </row>
    <row r="633" spans="1:7">
      <c r="A633" s="101" t="s">
        <v>507</v>
      </c>
      <c r="B633" s="101"/>
      <c r="C633" s="101"/>
      <c r="D633" s="101"/>
      <c r="E633" s="101"/>
      <c r="G633" s="193"/>
    </row>
    <row r="634" spans="1:7">
      <c r="A634" s="101" t="s">
        <v>73</v>
      </c>
      <c r="B634" s="101"/>
      <c r="C634" s="101"/>
      <c r="D634" s="101"/>
      <c r="E634" s="101"/>
      <c r="G634" s="193"/>
    </row>
    <row r="635" spans="1:7">
      <c r="A635" s="101" t="s">
        <v>508</v>
      </c>
      <c r="B635" s="101"/>
      <c r="C635" s="101"/>
      <c r="D635" s="101"/>
      <c r="E635" s="101"/>
      <c r="G635" s="193"/>
    </row>
    <row r="636" spans="1:7">
      <c r="A636" s="101" t="s">
        <v>509</v>
      </c>
      <c r="B636" s="101"/>
      <c r="C636" s="101"/>
      <c r="D636" s="101"/>
      <c r="E636" s="101"/>
      <c r="G636" s="193"/>
    </row>
    <row r="637" spans="1:7">
      <c r="A637" s="101" t="s">
        <v>510</v>
      </c>
      <c r="B637" s="101"/>
      <c r="C637" s="101"/>
      <c r="D637" s="101"/>
      <c r="E637" s="101"/>
      <c r="G637" s="193"/>
    </row>
    <row r="638" spans="1:7">
      <c r="A638" s="101" t="s">
        <v>511</v>
      </c>
      <c r="B638" s="101"/>
      <c r="C638" s="101"/>
      <c r="D638" s="101"/>
      <c r="E638" s="101"/>
      <c r="G638" s="193"/>
    </row>
    <row r="639" spans="1:7">
      <c r="A639" s="101" t="s">
        <v>512</v>
      </c>
      <c r="B639" s="196">
        <v>15204</v>
      </c>
      <c r="C639" s="101">
        <v>15200</v>
      </c>
      <c r="D639" s="101"/>
      <c r="E639" s="101"/>
      <c r="G639" s="193"/>
    </row>
    <row r="640" spans="1:7">
      <c r="A640" s="101" t="s">
        <v>513</v>
      </c>
      <c r="B640" s="101">
        <f>SUM(B641+B646+B660+B664+B676+B679+B683+B688+B692+B696+B699+B708+B710)</f>
        <v>20574</v>
      </c>
      <c r="C640" s="101">
        <f>SUM(C641+C646+C660+C664+C676+C679+C683+C688+C692+C696+C699+C708+C710)</f>
        <v>15235</v>
      </c>
      <c r="D640" s="101"/>
      <c r="E640" s="101"/>
      <c r="G640" s="193"/>
    </row>
    <row r="641" spans="1:7">
      <c r="A641" s="101" t="s">
        <v>514</v>
      </c>
      <c r="B641" s="194">
        <v>396</v>
      </c>
      <c r="C641" s="195">
        <v>366</v>
      </c>
      <c r="D641" s="101"/>
      <c r="E641" s="101"/>
      <c r="G641" s="193"/>
    </row>
    <row r="642" spans="1:7">
      <c r="A642" s="101" t="s">
        <v>64</v>
      </c>
      <c r="B642" s="194">
        <v>396</v>
      </c>
      <c r="C642" s="195">
        <v>366</v>
      </c>
      <c r="D642" s="101"/>
      <c r="E642" s="101"/>
      <c r="G642" s="193"/>
    </row>
    <row r="643" spans="1:7">
      <c r="A643" s="101" t="s">
        <v>65</v>
      </c>
      <c r="B643" s="194">
        <v>0</v>
      </c>
      <c r="C643" s="195">
        <v>0</v>
      </c>
      <c r="D643" s="101"/>
      <c r="E643" s="101"/>
      <c r="G643" s="193"/>
    </row>
    <row r="644" spans="1:7">
      <c r="A644" s="101" t="s">
        <v>66</v>
      </c>
      <c r="B644" s="194">
        <v>0</v>
      </c>
      <c r="C644" s="195">
        <v>0</v>
      </c>
      <c r="D644" s="101"/>
      <c r="E644" s="101"/>
      <c r="G644" s="193"/>
    </row>
    <row r="645" spans="1:7">
      <c r="A645" s="101" t="s">
        <v>515</v>
      </c>
      <c r="B645" s="101"/>
      <c r="C645" s="101"/>
      <c r="D645" s="101"/>
      <c r="E645" s="101"/>
      <c r="G645" s="193"/>
    </row>
    <row r="646" spans="1:7">
      <c r="A646" s="101" t="s">
        <v>516</v>
      </c>
      <c r="B646" s="101">
        <f>SUM(B647:B659)</f>
        <v>4181</v>
      </c>
      <c r="C646" s="101">
        <f>SUM(C647:C659)</f>
        <v>2010</v>
      </c>
      <c r="D646" s="101"/>
      <c r="E646" s="101"/>
      <c r="G646" s="193"/>
    </row>
    <row r="647" spans="1:7">
      <c r="A647" s="101" t="s">
        <v>517</v>
      </c>
      <c r="B647" s="194">
        <v>2666</v>
      </c>
      <c r="C647" s="195">
        <v>1848</v>
      </c>
      <c r="D647" s="101"/>
      <c r="E647" s="101"/>
      <c r="G647" s="193"/>
    </row>
    <row r="648" spans="1:7">
      <c r="A648" s="101" t="s">
        <v>518</v>
      </c>
      <c r="B648" s="194">
        <v>433</v>
      </c>
      <c r="C648" s="195">
        <v>162</v>
      </c>
      <c r="D648" s="101"/>
      <c r="E648" s="101"/>
      <c r="G648" s="193"/>
    </row>
    <row r="649" spans="1:7">
      <c r="A649" s="101" t="s">
        <v>519</v>
      </c>
      <c r="B649" s="194"/>
      <c r="C649" s="195"/>
      <c r="D649" s="101"/>
      <c r="E649" s="101"/>
      <c r="G649" s="193"/>
    </row>
    <row r="650" spans="1:7">
      <c r="A650" s="101" t="s">
        <v>520</v>
      </c>
      <c r="B650" s="207"/>
      <c r="C650" s="206">
        <v>0</v>
      </c>
      <c r="D650" s="205"/>
      <c r="E650" s="205"/>
      <c r="G650" s="193"/>
    </row>
    <row r="651" spans="1:7">
      <c r="A651" s="101" t="s">
        <v>521</v>
      </c>
      <c r="B651" s="207"/>
      <c r="C651" s="206">
        <v>0</v>
      </c>
      <c r="D651" s="205"/>
      <c r="E651" s="205"/>
      <c r="G651" s="193"/>
    </row>
    <row r="652" spans="1:7">
      <c r="A652" s="101" t="s">
        <v>522</v>
      </c>
      <c r="B652" s="207"/>
      <c r="C652" s="206">
        <v>0</v>
      </c>
      <c r="D652" s="205"/>
      <c r="E652" s="205"/>
      <c r="G652" s="193"/>
    </row>
    <row r="653" spans="1:7">
      <c r="A653" s="101" t="s">
        <v>523</v>
      </c>
      <c r="B653" s="194"/>
      <c r="C653" s="195">
        <v>0</v>
      </c>
      <c r="D653" s="101"/>
      <c r="E653" s="101"/>
      <c r="G653" s="193"/>
    </row>
    <row r="654" spans="1:7">
      <c r="A654" s="101" t="s">
        <v>524</v>
      </c>
      <c r="B654" s="194"/>
      <c r="C654" s="195">
        <v>0</v>
      </c>
      <c r="D654" s="101"/>
      <c r="E654" s="101"/>
      <c r="G654" s="193"/>
    </row>
    <row r="655" spans="1:7">
      <c r="A655" s="101" t="s">
        <v>525</v>
      </c>
      <c r="B655" s="194"/>
      <c r="C655" s="195">
        <v>0</v>
      </c>
      <c r="D655" s="101"/>
      <c r="E655" s="101"/>
      <c r="G655" s="193"/>
    </row>
    <row r="656" spans="1:7">
      <c r="A656" s="101" t="s">
        <v>526</v>
      </c>
      <c r="B656" s="194"/>
      <c r="C656" s="195">
        <v>0</v>
      </c>
      <c r="D656" s="101"/>
      <c r="E656" s="101"/>
      <c r="G656" s="193"/>
    </row>
    <row r="657" spans="1:7">
      <c r="A657" s="101" t="s">
        <v>527</v>
      </c>
      <c r="B657" s="194"/>
      <c r="C657" s="195">
        <v>0</v>
      </c>
      <c r="D657" s="101"/>
      <c r="E657" s="101"/>
      <c r="G657" s="193"/>
    </row>
    <row r="658" spans="1:7">
      <c r="A658" s="101" t="s">
        <v>528</v>
      </c>
      <c r="D658" s="101"/>
      <c r="E658" s="101"/>
      <c r="G658" s="193"/>
    </row>
    <row r="659" spans="1:7">
      <c r="A659" s="101" t="s">
        <v>529</v>
      </c>
      <c r="B659" s="194">
        <v>1082</v>
      </c>
      <c r="C659" s="195">
        <v>0</v>
      </c>
      <c r="D659" s="101"/>
      <c r="E659" s="101"/>
      <c r="G659" s="193"/>
    </row>
    <row r="660" spans="1:7">
      <c r="A660" s="101" t="s">
        <v>530</v>
      </c>
      <c r="B660" s="205">
        <f>SUM(B661:B663)</f>
        <v>4117</v>
      </c>
      <c r="C660" s="205">
        <f>SUM(C661:C663)</f>
        <v>3281</v>
      </c>
      <c r="D660" s="205"/>
      <c r="E660" s="205"/>
      <c r="G660" s="193"/>
    </row>
    <row r="661" spans="1:7">
      <c r="A661" s="101" t="s">
        <v>531</v>
      </c>
      <c r="B661" s="204">
        <v>0</v>
      </c>
      <c r="C661" s="206">
        <v>0</v>
      </c>
      <c r="D661" s="205"/>
      <c r="E661" s="205"/>
      <c r="G661" s="193"/>
    </row>
    <row r="662" spans="1:7">
      <c r="A662" s="101" t="s">
        <v>532</v>
      </c>
      <c r="B662" s="204">
        <v>3707</v>
      </c>
      <c r="C662" s="206">
        <v>3281</v>
      </c>
      <c r="D662" s="205"/>
      <c r="E662" s="205"/>
      <c r="G662" s="193"/>
    </row>
    <row r="663" spans="1:7">
      <c r="A663" s="101" t="s">
        <v>533</v>
      </c>
      <c r="B663" s="204">
        <v>410</v>
      </c>
      <c r="C663" s="206">
        <v>0</v>
      </c>
      <c r="D663" s="205"/>
      <c r="E663" s="205"/>
      <c r="G663" s="193"/>
    </row>
    <row r="664" spans="1:7">
      <c r="A664" s="101" t="s">
        <v>534</v>
      </c>
      <c r="B664" s="205">
        <f>SUM(B665:B675)</f>
        <v>2207</v>
      </c>
      <c r="C664" s="205">
        <f>SUM(C665:C675)</f>
        <v>1779</v>
      </c>
      <c r="D664" s="205"/>
      <c r="E664" s="205"/>
      <c r="G664" s="193"/>
    </row>
    <row r="665" spans="1:7">
      <c r="A665" s="101" t="s">
        <v>535</v>
      </c>
      <c r="B665" s="204">
        <v>592</v>
      </c>
      <c r="C665" s="206">
        <v>397</v>
      </c>
      <c r="D665" s="205"/>
      <c r="E665" s="205"/>
      <c r="G665" s="193"/>
    </row>
    <row r="666" spans="1:7">
      <c r="A666" s="101" t="s">
        <v>536</v>
      </c>
      <c r="B666" s="204">
        <v>102</v>
      </c>
      <c r="C666" s="206">
        <v>103</v>
      </c>
      <c r="D666" s="205"/>
      <c r="E666" s="205"/>
      <c r="G666" s="193"/>
    </row>
    <row r="667" spans="1:7">
      <c r="A667" s="101" t="s">
        <v>537</v>
      </c>
      <c r="B667" s="204">
        <v>282</v>
      </c>
      <c r="C667" s="206">
        <v>276</v>
      </c>
      <c r="D667" s="205"/>
      <c r="E667" s="205"/>
      <c r="G667" s="193"/>
    </row>
    <row r="668" spans="1:7">
      <c r="A668" s="101" t="s">
        <v>538</v>
      </c>
      <c r="B668" s="204">
        <v>0</v>
      </c>
      <c r="C668" s="206">
        <v>0</v>
      </c>
      <c r="D668" s="205"/>
      <c r="E668" s="205"/>
      <c r="G668" s="193"/>
    </row>
    <row r="669" spans="1:7">
      <c r="A669" s="101" t="s">
        <v>539</v>
      </c>
      <c r="B669" s="204">
        <v>0</v>
      </c>
      <c r="C669" s="195">
        <v>0</v>
      </c>
      <c r="D669" s="101"/>
      <c r="E669" s="101"/>
      <c r="G669" s="193"/>
    </row>
    <row r="670" spans="1:7">
      <c r="A670" s="101" t="s">
        <v>540</v>
      </c>
      <c r="B670" s="204">
        <v>0</v>
      </c>
      <c r="C670" s="195">
        <v>0</v>
      </c>
      <c r="D670" s="101"/>
      <c r="E670" s="101"/>
      <c r="G670" s="193"/>
    </row>
    <row r="671" spans="1:7">
      <c r="A671" s="101" t="s">
        <v>541</v>
      </c>
      <c r="B671" s="204">
        <v>0</v>
      </c>
      <c r="C671" s="195">
        <v>0</v>
      </c>
      <c r="D671" s="101"/>
      <c r="E671" s="101"/>
      <c r="G671" s="193"/>
    </row>
    <row r="672" spans="1:7">
      <c r="A672" s="101" t="s">
        <v>542</v>
      </c>
      <c r="B672" s="204">
        <v>851</v>
      </c>
      <c r="C672" s="195">
        <v>893</v>
      </c>
      <c r="D672" s="101"/>
      <c r="E672" s="101"/>
      <c r="G672" s="193"/>
    </row>
    <row r="673" spans="1:7">
      <c r="A673" s="101" t="s">
        <v>543</v>
      </c>
      <c r="B673" s="204">
        <v>380</v>
      </c>
      <c r="C673" s="195">
        <v>110</v>
      </c>
      <c r="D673" s="101"/>
      <c r="E673" s="101"/>
      <c r="G673" s="193"/>
    </row>
    <row r="674" spans="1:7">
      <c r="A674" s="101" t="s">
        <v>544</v>
      </c>
      <c r="B674" s="204">
        <v>0</v>
      </c>
      <c r="C674" s="195">
        <v>0</v>
      </c>
      <c r="D674" s="101"/>
      <c r="E674" s="101"/>
      <c r="G674" s="193"/>
    </row>
    <row r="675" spans="1:7">
      <c r="A675" s="101" t="s">
        <v>545</v>
      </c>
      <c r="B675" s="204">
        <v>0</v>
      </c>
      <c r="C675" s="195">
        <v>0</v>
      </c>
      <c r="D675" s="101"/>
      <c r="E675" s="101"/>
      <c r="G675" s="193"/>
    </row>
    <row r="676" spans="1:7">
      <c r="A676" s="101" t="s">
        <v>546</v>
      </c>
      <c r="B676" s="101">
        <f>SUM(B677:B678)</f>
        <v>0</v>
      </c>
      <c r="C676" s="101">
        <f>SUM(C677:C678)</f>
        <v>0</v>
      </c>
      <c r="D676" s="101"/>
      <c r="E676" s="101"/>
      <c r="G676" s="193"/>
    </row>
    <row r="677" spans="1:7">
      <c r="A677" s="101" t="s">
        <v>547</v>
      </c>
      <c r="B677" s="196"/>
      <c r="C677" s="101"/>
      <c r="D677" s="101"/>
      <c r="E677" s="101"/>
      <c r="G677" s="193"/>
    </row>
    <row r="678" spans="1:7">
      <c r="A678" s="101" t="s">
        <v>548</v>
      </c>
      <c r="B678" s="101"/>
      <c r="C678" s="101"/>
      <c r="D678" s="101"/>
      <c r="E678" s="101"/>
      <c r="G678" s="193"/>
    </row>
    <row r="679" spans="1:7">
      <c r="A679" s="101" t="s">
        <v>549</v>
      </c>
      <c r="B679" s="101">
        <f>SUM(B680:B682)</f>
        <v>3700</v>
      </c>
      <c r="C679" s="101">
        <f>SUM(C680:C682)</f>
        <v>1870</v>
      </c>
      <c r="D679" s="101"/>
      <c r="E679" s="101"/>
      <c r="G679" s="193"/>
    </row>
    <row r="680" spans="1:7">
      <c r="A680" s="101" t="s">
        <v>550</v>
      </c>
      <c r="B680" s="204">
        <v>43</v>
      </c>
      <c r="C680" s="195">
        <v>0</v>
      </c>
      <c r="D680" s="101"/>
      <c r="E680" s="101"/>
      <c r="G680" s="193"/>
    </row>
    <row r="681" spans="1:7">
      <c r="A681" s="101" t="s">
        <v>551</v>
      </c>
      <c r="B681" s="204">
        <v>2337</v>
      </c>
      <c r="C681" s="195">
        <v>1870</v>
      </c>
      <c r="D681" s="101"/>
      <c r="E681" s="101"/>
      <c r="G681" s="193"/>
    </row>
    <row r="682" spans="1:7">
      <c r="A682" s="101" t="s">
        <v>552</v>
      </c>
      <c r="B682" s="204">
        <v>1320</v>
      </c>
      <c r="C682" s="195">
        <v>0</v>
      </c>
      <c r="D682" s="101"/>
      <c r="E682" s="101"/>
      <c r="G682" s="193"/>
    </row>
    <row r="683" spans="1:7">
      <c r="A683" s="101" t="s">
        <v>553</v>
      </c>
      <c r="B683" s="101">
        <f>SUM(B684:B687)</f>
        <v>14</v>
      </c>
      <c r="C683" s="101">
        <v>0</v>
      </c>
      <c r="D683" s="101"/>
      <c r="E683" s="101"/>
      <c r="G683" s="193"/>
    </row>
    <row r="684" spans="1:7">
      <c r="A684" s="101" t="s">
        <v>554</v>
      </c>
      <c r="B684" s="194">
        <v>14</v>
      </c>
      <c r="C684" s="195">
        <v>0</v>
      </c>
      <c r="D684" s="101"/>
      <c r="E684" s="101"/>
      <c r="G684" s="193"/>
    </row>
    <row r="685" spans="1:7">
      <c r="A685" s="101" t="s">
        <v>555</v>
      </c>
      <c r="B685" s="194"/>
      <c r="C685" s="195">
        <v>0</v>
      </c>
      <c r="D685" s="101"/>
      <c r="E685" s="101"/>
      <c r="G685" s="193"/>
    </row>
    <row r="686" spans="1:7">
      <c r="A686" s="101" t="s">
        <v>556</v>
      </c>
      <c r="B686" s="194"/>
      <c r="C686" s="195">
        <v>0</v>
      </c>
      <c r="D686" s="101"/>
      <c r="E686" s="101"/>
      <c r="G686" s="193"/>
    </row>
    <row r="687" spans="1:7">
      <c r="A687" s="101" t="s">
        <v>557</v>
      </c>
      <c r="B687" s="194"/>
      <c r="C687" s="195">
        <v>0</v>
      </c>
      <c r="D687" s="101"/>
      <c r="E687" s="101"/>
      <c r="G687" s="193"/>
    </row>
    <row r="688" spans="1:7">
      <c r="A688" s="101" t="s">
        <v>558</v>
      </c>
      <c r="B688" s="101">
        <f>SUM(B689:B691)</f>
        <v>172</v>
      </c>
      <c r="C688" s="101">
        <f>SUM(C689:C691)</f>
        <v>0</v>
      </c>
      <c r="D688" s="101"/>
      <c r="E688" s="101"/>
      <c r="G688" s="193"/>
    </row>
    <row r="689" spans="1:7">
      <c r="A689" s="101" t="s">
        <v>559</v>
      </c>
      <c r="B689" s="204">
        <v>0</v>
      </c>
      <c r="C689" s="195">
        <v>0</v>
      </c>
      <c r="D689" s="101"/>
      <c r="E689" s="101"/>
      <c r="G689" s="193"/>
    </row>
    <row r="690" spans="1:7">
      <c r="A690" s="101" t="s">
        <v>560</v>
      </c>
      <c r="B690" s="204">
        <v>172</v>
      </c>
      <c r="C690" s="195">
        <v>0</v>
      </c>
      <c r="D690" s="101"/>
      <c r="E690" s="101"/>
      <c r="G690" s="193"/>
    </row>
    <row r="691" spans="1:7">
      <c r="A691" s="101" t="s">
        <v>561</v>
      </c>
      <c r="B691" s="204">
        <v>0</v>
      </c>
      <c r="C691" s="195">
        <v>0</v>
      </c>
      <c r="D691" s="101"/>
      <c r="E691" s="101"/>
      <c r="G691" s="193"/>
    </row>
    <row r="692" spans="1:7">
      <c r="A692" s="101" t="s">
        <v>562</v>
      </c>
      <c r="B692" s="101">
        <f>SUM(B693:B695)</f>
        <v>5529</v>
      </c>
      <c r="C692" s="101">
        <f>SUM(C693:C695)</f>
        <v>4769</v>
      </c>
      <c r="D692" s="101"/>
      <c r="E692" s="101"/>
      <c r="G692" s="193"/>
    </row>
    <row r="693" spans="1:7">
      <c r="A693" s="101" t="s">
        <v>563</v>
      </c>
      <c r="B693" s="204">
        <v>5529</v>
      </c>
      <c r="C693" s="195">
        <v>4769</v>
      </c>
      <c r="D693" s="101"/>
      <c r="E693" s="101"/>
      <c r="G693" s="193"/>
    </row>
    <row r="694" spans="1:7">
      <c r="A694" s="101" t="s">
        <v>564</v>
      </c>
      <c r="B694" s="101"/>
      <c r="C694" s="101"/>
      <c r="D694" s="101"/>
      <c r="E694" s="101"/>
      <c r="G694" s="193"/>
    </row>
    <row r="695" spans="1:7">
      <c r="A695" s="101" t="s">
        <v>565</v>
      </c>
      <c r="B695" s="101"/>
      <c r="C695" s="101"/>
      <c r="D695" s="101"/>
      <c r="E695" s="101"/>
      <c r="G695" s="193"/>
    </row>
    <row r="696" spans="1:7">
      <c r="A696" s="101" t="s">
        <v>566</v>
      </c>
      <c r="B696" s="101">
        <f>SUM(B697:B698)</f>
        <v>0</v>
      </c>
      <c r="C696" s="101">
        <f>SUM(C697:C698)</f>
        <v>0</v>
      </c>
      <c r="D696" s="101"/>
      <c r="E696" s="101"/>
      <c r="G696" s="193"/>
    </row>
    <row r="697" spans="1:7">
      <c r="A697" s="101" t="s">
        <v>567</v>
      </c>
      <c r="B697" s="101"/>
      <c r="C697" s="101"/>
      <c r="D697" s="101"/>
      <c r="E697" s="101"/>
      <c r="G697" s="193"/>
    </row>
    <row r="698" spans="1:7">
      <c r="A698" s="101" t="s">
        <v>568</v>
      </c>
      <c r="B698" s="101"/>
      <c r="C698" s="101"/>
      <c r="D698" s="101"/>
      <c r="E698" s="101"/>
      <c r="G698" s="193"/>
    </row>
    <row r="699" spans="1:7">
      <c r="A699" s="101" t="s">
        <v>569</v>
      </c>
      <c r="B699" s="101">
        <f>SUM(B700:B707)</f>
        <v>63</v>
      </c>
      <c r="C699" s="101">
        <f>SUM(C700:C707)</f>
        <v>0</v>
      </c>
      <c r="D699" s="101"/>
      <c r="E699" s="101"/>
      <c r="G699" s="193"/>
    </row>
    <row r="700" spans="1:7">
      <c r="A700" s="101" t="s">
        <v>64</v>
      </c>
      <c r="B700" s="204">
        <v>63</v>
      </c>
      <c r="C700" s="195">
        <v>0</v>
      </c>
      <c r="D700" s="101"/>
      <c r="E700" s="101"/>
      <c r="G700" s="193"/>
    </row>
    <row r="701" spans="1:7">
      <c r="A701" s="101" t="s">
        <v>65</v>
      </c>
      <c r="B701" s="194"/>
      <c r="C701" s="195">
        <v>0</v>
      </c>
      <c r="D701" s="101"/>
      <c r="E701" s="101"/>
      <c r="G701" s="193"/>
    </row>
    <row r="702" spans="1:7">
      <c r="A702" s="101" t="s">
        <v>66</v>
      </c>
      <c r="B702" s="194"/>
      <c r="C702" s="195">
        <v>0</v>
      </c>
      <c r="D702" s="101"/>
      <c r="E702" s="101"/>
      <c r="G702" s="193"/>
    </row>
    <row r="703" spans="1:7">
      <c r="A703" s="101" t="s">
        <v>105</v>
      </c>
      <c r="B703" s="194"/>
      <c r="C703" s="195">
        <v>0</v>
      </c>
      <c r="D703" s="101"/>
      <c r="E703" s="101"/>
      <c r="G703" s="193"/>
    </row>
    <row r="704" spans="1:7">
      <c r="A704" s="101" t="s">
        <v>570</v>
      </c>
      <c r="B704" s="194"/>
      <c r="C704" s="195">
        <v>0</v>
      </c>
      <c r="D704" s="101"/>
      <c r="E704" s="101"/>
      <c r="G704" s="193"/>
    </row>
    <row r="705" spans="1:7">
      <c r="A705" s="101" t="s">
        <v>571</v>
      </c>
      <c r="B705" s="194"/>
      <c r="C705" s="195">
        <v>0</v>
      </c>
      <c r="D705" s="101"/>
      <c r="E705" s="101"/>
      <c r="G705" s="193"/>
    </row>
    <row r="706" spans="1:7">
      <c r="A706" s="101" t="s">
        <v>73</v>
      </c>
      <c r="B706" s="194"/>
      <c r="C706" s="195">
        <v>0</v>
      </c>
      <c r="D706" s="101"/>
      <c r="E706" s="101"/>
      <c r="G706" s="193"/>
    </row>
    <row r="707" spans="1:7">
      <c r="A707" s="101" t="s">
        <v>572</v>
      </c>
      <c r="B707" s="194"/>
      <c r="C707" s="195">
        <v>0</v>
      </c>
      <c r="D707" s="101"/>
      <c r="E707" s="101"/>
      <c r="G707" s="193"/>
    </row>
    <row r="708" spans="1:7">
      <c r="A708" s="101" t="s">
        <v>573</v>
      </c>
      <c r="B708" s="101">
        <f>SUM(B709)</f>
        <v>0</v>
      </c>
      <c r="C708" s="101">
        <f>SUM(C709)</f>
        <v>0</v>
      </c>
      <c r="D708" s="101"/>
      <c r="E708" s="101"/>
      <c r="G708" s="193"/>
    </row>
    <row r="709" spans="1:7">
      <c r="A709" s="101" t="s">
        <v>574</v>
      </c>
      <c r="B709" s="196"/>
      <c r="C709" s="101"/>
      <c r="D709" s="101"/>
      <c r="E709" s="101"/>
      <c r="G709" s="193"/>
    </row>
    <row r="710" spans="1:7">
      <c r="A710" s="154" t="s">
        <v>575</v>
      </c>
      <c r="B710" s="101">
        <f>SUM(B711)</f>
        <v>195</v>
      </c>
      <c r="C710" s="101">
        <f>SUM(C711)</f>
        <v>1160</v>
      </c>
      <c r="D710" s="101"/>
      <c r="E710" s="101"/>
      <c r="G710" s="193"/>
    </row>
    <row r="711" spans="1:7">
      <c r="A711" s="154" t="s">
        <v>576</v>
      </c>
      <c r="B711" s="204">
        <v>195</v>
      </c>
      <c r="C711" s="195">
        <v>1160</v>
      </c>
      <c r="D711" s="101"/>
      <c r="E711" s="101"/>
      <c r="G711" s="193"/>
    </row>
    <row r="712" spans="1:7">
      <c r="A712" s="154" t="s">
        <v>577</v>
      </c>
      <c r="B712" s="101">
        <f>SUM(B713+B723+B727+B735+B740+B747+B753+B756+B761+B759+B760+B767+B768+B769+B784)</f>
        <v>7333</v>
      </c>
      <c r="C712" s="101">
        <f>SUM(C713+C723+C727+C735+C740+C747+C753+C756+C761+C759+C760+C767+C768+C769+C784)</f>
        <v>534</v>
      </c>
      <c r="D712" s="101"/>
      <c r="E712" s="101"/>
      <c r="G712" s="193"/>
    </row>
    <row r="713" spans="1:7">
      <c r="A713" s="154" t="s">
        <v>578</v>
      </c>
      <c r="B713" s="101">
        <f>SUM(B714:B722)</f>
        <v>281</v>
      </c>
      <c r="C713" s="101">
        <f>SUM(C714:C722)</f>
        <v>534</v>
      </c>
      <c r="D713" s="101"/>
      <c r="E713" s="101"/>
      <c r="G713" s="193"/>
    </row>
    <row r="714" spans="1:7">
      <c r="A714" s="154" t="s">
        <v>64</v>
      </c>
      <c r="B714" s="194">
        <v>224</v>
      </c>
      <c r="C714" s="195">
        <v>224</v>
      </c>
      <c r="D714" s="101"/>
      <c r="E714" s="101"/>
      <c r="G714" s="193"/>
    </row>
    <row r="715" spans="1:7">
      <c r="A715" s="154" t="s">
        <v>65</v>
      </c>
      <c r="B715" s="194"/>
      <c r="C715" s="195">
        <v>0</v>
      </c>
      <c r="D715" s="101"/>
      <c r="E715" s="101"/>
      <c r="G715" s="193"/>
    </row>
    <row r="716" spans="1:7">
      <c r="A716" s="154" t="s">
        <v>66</v>
      </c>
      <c r="B716" s="194"/>
      <c r="C716" s="195">
        <v>0</v>
      </c>
      <c r="D716" s="101"/>
      <c r="E716" s="101"/>
      <c r="G716" s="193"/>
    </row>
    <row r="717" spans="1:7">
      <c r="A717" s="154" t="s">
        <v>579</v>
      </c>
      <c r="B717" s="194"/>
      <c r="C717" s="195">
        <v>0</v>
      </c>
      <c r="D717" s="101"/>
      <c r="E717" s="101"/>
      <c r="G717" s="193"/>
    </row>
    <row r="718" spans="1:7">
      <c r="A718" s="154" t="s">
        <v>580</v>
      </c>
      <c r="B718" s="194"/>
      <c r="C718" s="195">
        <v>0</v>
      </c>
      <c r="D718" s="101"/>
      <c r="E718" s="101"/>
      <c r="G718" s="193"/>
    </row>
    <row r="719" spans="1:7">
      <c r="A719" s="154" t="s">
        <v>581</v>
      </c>
      <c r="B719" s="194"/>
      <c r="C719" s="195">
        <v>0</v>
      </c>
      <c r="D719" s="101"/>
      <c r="E719" s="101"/>
      <c r="G719" s="193"/>
    </row>
    <row r="720" spans="1:7">
      <c r="A720" s="154" t="s">
        <v>582</v>
      </c>
      <c r="B720" s="194"/>
      <c r="C720" s="195">
        <v>0</v>
      </c>
      <c r="D720" s="101"/>
      <c r="E720" s="101"/>
      <c r="G720" s="193"/>
    </row>
    <row r="721" spans="1:7">
      <c r="A721" s="154" t="s">
        <v>583</v>
      </c>
      <c r="D721" s="101"/>
      <c r="E721" s="101"/>
      <c r="G721" s="193"/>
    </row>
    <row r="722" spans="1:7">
      <c r="A722" s="154" t="s">
        <v>584</v>
      </c>
      <c r="B722" s="194">
        <v>57</v>
      </c>
      <c r="C722" s="195">
        <v>310</v>
      </c>
      <c r="D722" s="101"/>
      <c r="E722" s="101"/>
      <c r="G722" s="193"/>
    </row>
    <row r="723" spans="1:7">
      <c r="A723" s="154" t="s">
        <v>585</v>
      </c>
      <c r="B723" s="205">
        <f>SUM(B724:B726)</f>
        <v>0</v>
      </c>
      <c r="C723" s="205">
        <f>SUM(C724:C726)</f>
        <v>0</v>
      </c>
      <c r="D723" s="205"/>
      <c r="E723" s="205"/>
      <c r="G723" s="193"/>
    </row>
    <row r="724" spans="1:7">
      <c r="A724" s="154" t="s">
        <v>586</v>
      </c>
      <c r="B724" s="205"/>
      <c r="C724" s="205"/>
      <c r="D724" s="205"/>
      <c r="E724" s="205"/>
      <c r="G724" s="193"/>
    </row>
    <row r="725" spans="1:7">
      <c r="A725" s="154" t="s">
        <v>587</v>
      </c>
      <c r="B725" s="205"/>
      <c r="C725" s="205"/>
      <c r="D725" s="205"/>
      <c r="E725" s="205"/>
      <c r="G725" s="193"/>
    </row>
    <row r="726" spans="1:7">
      <c r="A726" s="154" t="s">
        <v>588</v>
      </c>
      <c r="B726" s="205"/>
      <c r="C726" s="205"/>
      <c r="D726" s="205"/>
      <c r="E726" s="205"/>
      <c r="G726" s="193"/>
    </row>
    <row r="727" spans="1:7">
      <c r="A727" s="154" t="s">
        <v>589</v>
      </c>
      <c r="B727" s="205">
        <f>SUM(B728:B734)</f>
        <v>1102</v>
      </c>
      <c r="C727" s="205">
        <f>SUM(C728:C734)</f>
        <v>0</v>
      </c>
      <c r="D727" s="205"/>
      <c r="E727" s="205"/>
      <c r="G727" s="193"/>
    </row>
    <row r="728" spans="1:7">
      <c r="A728" s="154" t="s">
        <v>590</v>
      </c>
      <c r="B728" s="207">
        <v>1102</v>
      </c>
      <c r="C728" s="206">
        <v>0</v>
      </c>
      <c r="D728" s="205"/>
      <c r="E728" s="205"/>
      <c r="G728" s="193"/>
    </row>
    <row r="729" spans="1:7">
      <c r="A729" s="154" t="s">
        <v>591</v>
      </c>
      <c r="B729" s="207"/>
      <c r="C729" s="206">
        <v>0</v>
      </c>
      <c r="D729" s="205"/>
      <c r="E729" s="205"/>
      <c r="G729" s="193"/>
    </row>
    <row r="730" spans="1:7">
      <c r="A730" s="154" t="s">
        <v>592</v>
      </c>
      <c r="B730" s="207"/>
      <c r="C730" s="206">
        <v>0</v>
      </c>
      <c r="D730" s="205"/>
      <c r="E730" s="205"/>
      <c r="G730" s="193"/>
    </row>
    <row r="731" spans="1:7">
      <c r="A731" s="154" t="s">
        <v>593</v>
      </c>
      <c r="B731" s="207"/>
      <c r="C731" s="206">
        <v>0</v>
      </c>
      <c r="D731" s="205"/>
      <c r="E731" s="205"/>
      <c r="G731" s="193"/>
    </row>
    <row r="732" spans="1:7">
      <c r="A732" s="154" t="s">
        <v>594</v>
      </c>
      <c r="B732" s="207"/>
      <c r="C732" s="206">
        <v>0</v>
      </c>
      <c r="D732" s="205"/>
      <c r="E732" s="205"/>
      <c r="G732" s="193"/>
    </row>
    <row r="733" spans="1:7">
      <c r="A733" s="154" t="s">
        <v>595</v>
      </c>
      <c r="B733" s="207"/>
      <c r="C733" s="206">
        <v>0</v>
      </c>
      <c r="D733" s="205"/>
      <c r="E733" s="205"/>
      <c r="G733" s="193"/>
    </row>
    <row r="734" spans="1:7">
      <c r="A734" s="154" t="s">
        <v>596</v>
      </c>
      <c r="B734" s="207"/>
      <c r="C734" s="206">
        <v>0</v>
      </c>
      <c r="D734" s="205"/>
      <c r="E734" s="205"/>
      <c r="G734" s="193"/>
    </row>
    <row r="735" spans="1:7">
      <c r="A735" s="154" t="s">
        <v>597</v>
      </c>
      <c r="B735" s="205">
        <f>SUM(B736:B739)</f>
        <v>225</v>
      </c>
      <c r="C735" s="205">
        <f>SUM(C736:C739)</f>
        <v>0</v>
      </c>
      <c r="D735" s="205"/>
      <c r="E735" s="205"/>
      <c r="G735" s="193"/>
    </row>
    <row r="736" spans="1:7">
      <c r="A736" s="154" t="s">
        <v>598</v>
      </c>
      <c r="B736" s="205"/>
      <c r="C736" s="205"/>
      <c r="D736" s="205"/>
      <c r="E736" s="205"/>
      <c r="G736" s="193"/>
    </row>
    <row r="737" spans="1:7">
      <c r="A737" s="154" t="s">
        <v>599</v>
      </c>
      <c r="B737" s="196"/>
      <c r="C737" s="205"/>
      <c r="D737" s="205"/>
      <c r="E737" s="205"/>
      <c r="G737" s="193"/>
    </row>
    <row r="738" spans="1:7">
      <c r="A738" s="154" t="s">
        <v>600</v>
      </c>
      <c r="B738" s="205"/>
      <c r="C738" s="205"/>
      <c r="D738" s="205"/>
      <c r="E738" s="205"/>
      <c r="G738" s="193"/>
    </row>
    <row r="739" spans="1:7">
      <c r="A739" s="154" t="s">
        <v>601</v>
      </c>
      <c r="B739" s="207">
        <v>225</v>
      </c>
      <c r="C739" s="206">
        <v>0</v>
      </c>
      <c r="D739" s="205"/>
      <c r="E739" s="205"/>
      <c r="G739" s="193"/>
    </row>
    <row r="740" spans="1:7">
      <c r="A740" s="154" t="s">
        <v>602</v>
      </c>
      <c r="B740" s="101">
        <f>SUM(B741:B746)</f>
        <v>0</v>
      </c>
      <c r="C740" s="101">
        <f>SUM(C741:C746)</f>
        <v>0</v>
      </c>
      <c r="D740" s="101"/>
      <c r="E740" s="101"/>
      <c r="G740" s="193"/>
    </row>
    <row r="741" spans="1:7">
      <c r="A741" s="154" t="s">
        <v>603</v>
      </c>
      <c r="B741" s="101"/>
      <c r="C741" s="101"/>
      <c r="D741" s="101"/>
      <c r="E741" s="101"/>
      <c r="G741" s="193"/>
    </row>
    <row r="742" spans="1:7">
      <c r="A742" s="154" t="s">
        <v>604</v>
      </c>
      <c r="B742" s="101"/>
      <c r="C742" s="101"/>
      <c r="D742" s="101"/>
      <c r="E742" s="101"/>
      <c r="G742" s="193"/>
    </row>
    <row r="743" spans="1:7">
      <c r="A743" s="154" t="s">
        <v>605</v>
      </c>
      <c r="B743" s="101"/>
      <c r="C743" s="101"/>
      <c r="D743" s="101"/>
      <c r="E743" s="101"/>
      <c r="G743" s="193"/>
    </row>
    <row r="744" spans="1:7">
      <c r="A744" s="154" t="s">
        <v>606</v>
      </c>
      <c r="B744" s="101"/>
      <c r="C744" s="101"/>
      <c r="D744" s="101"/>
      <c r="E744" s="101"/>
      <c r="G744" s="193"/>
    </row>
    <row r="745" spans="1:7">
      <c r="A745" s="154" t="s">
        <v>607</v>
      </c>
      <c r="B745" s="101"/>
      <c r="C745" s="101"/>
      <c r="D745" s="101"/>
      <c r="E745" s="101"/>
      <c r="G745" s="193"/>
    </row>
    <row r="746" spans="1:7">
      <c r="A746" s="154" t="s">
        <v>608</v>
      </c>
      <c r="B746" s="101"/>
      <c r="C746" s="101"/>
      <c r="D746" s="101"/>
      <c r="E746" s="101"/>
      <c r="G746" s="193"/>
    </row>
    <row r="747" spans="1:7">
      <c r="A747" s="154" t="s">
        <v>609</v>
      </c>
      <c r="B747" s="101">
        <f>SUM(B748:B752)</f>
        <v>2144</v>
      </c>
      <c r="C747" s="101">
        <f>SUM(C748:C752)</f>
        <v>0</v>
      </c>
      <c r="D747" s="101"/>
      <c r="E747" s="101"/>
      <c r="G747" s="193"/>
    </row>
    <row r="748" spans="1:7">
      <c r="A748" s="154" t="s">
        <v>610</v>
      </c>
      <c r="B748" s="204">
        <v>2143</v>
      </c>
      <c r="C748" s="195">
        <v>0</v>
      </c>
      <c r="D748" s="101"/>
      <c r="E748" s="101"/>
      <c r="G748" s="193"/>
    </row>
    <row r="749" spans="1:7">
      <c r="A749" s="154" t="s">
        <v>611</v>
      </c>
      <c r="B749" s="204">
        <v>0</v>
      </c>
      <c r="C749" s="195">
        <v>0</v>
      </c>
      <c r="D749" s="101"/>
      <c r="E749" s="101"/>
      <c r="G749" s="193"/>
    </row>
    <row r="750" spans="1:7">
      <c r="A750" s="154" t="s">
        <v>612</v>
      </c>
      <c r="B750" s="204">
        <v>0</v>
      </c>
      <c r="C750" s="195">
        <v>0</v>
      </c>
      <c r="D750" s="101"/>
      <c r="E750" s="101"/>
      <c r="G750" s="193"/>
    </row>
    <row r="751" spans="1:7">
      <c r="A751" s="154" t="s">
        <v>613</v>
      </c>
      <c r="B751" s="204">
        <v>0</v>
      </c>
      <c r="C751" s="195">
        <v>0</v>
      </c>
      <c r="D751" s="101"/>
      <c r="E751" s="101"/>
      <c r="G751" s="193"/>
    </row>
    <row r="752" spans="1:7">
      <c r="A752" s="154" t="s">
        <v>614</v>
      </c>
      <c r="B752" s="204">
        <v>1</v>
      </c>
      <c r="C752" s="195">
        <v>0</v>
      </c>
      <c r="D752" s="101"/>
      <c r="E752" s="101"/>
      <c r="G752" s="193"/>
    </row>
    <row r="753" spans="1:7">
      <c r="A753" s="154" t="s">
        <v>615</v>
      </c>
      <c r="B753" s="101">
        <f>SUM(B754:B755)</f>
        <v>450</v>
      </c>
      <c r="C753" s="101">
        <f>SUM(C754:C755)</f>
        <v>0</v>
      </c>
      <c r="D753" s="101"/>
      <c r="E753" s="101"/>
      <c r="G753" s="193"/>
    </row>
    <row r="754" spans="1:7">
      <c r="A754" s="154" t="s">
        <v>616</v>
      </c>
      <c r="B754" s="101"/>
      <c r="C754" s="101"/>
      <c r="D754" s="101"/>
      <c r="E754" s="101"/>
      <c r="G754" s="193"/>
    </row>
    <row r="755" spans="1:7">
      <c r="A755" s="154" t="s">
        <v>617</v>
      </c>
      <c r="B755" s="196">
        <v>450</v>
      </c>
      <c r="C755" s="101">
        <v>0</v>
      </c>
      <c r="D755" s="101"/>
      <c r="E755" s="101"/>
      <c r="G755" s="193"/>
    </row>
    <row r="756" spans="1:7">
      <c r="A756" s="154" t="s">
        <v>618</v>
      </c>
      <c r="B756" s="101">
        <f>SUM(B757:B758)</f>
        <v>0</v>
      </c>
      <c r="C756" s="101">
        <f>SUM(C757:C758)</f>
        <v>0</v>
      </c>
      <c r="D756" s="101"/>
      <c r="E756" s="101"/>
      <c r="G756" s="193"/>
    </row>
    <row r="757" spans="1:7">
      <c r="A757" s="154" t="s">
        <v>619</v>
      </c>
      <c r="B757" s="101"/>
      <c r="C757" s="101"/>
      <c r="D757" s="101"/>
      <c r="E757" s="101"/>
      <c r="G757" s="193"/>
    </row>
    <row r="758" spans="1:7">
      <c r="A758" s="154" t="s">
        <v>620</v>
      </c>
      <c r="B758" s="101"/>
      <c r="C758" s="101"/>
      <c r="D758" s="101"/>
      <c r="E758" s="101"/>
      <c r="G758" s="193"/>
    </row>
    <row r="759" spans="1:7">
      <c r="A759" s="154" t="s">
        <v>621</v>
      </c>
      <c r="B759" s="101"/>
      <c r="C759" s="101"/>
      <c r="D759" s="101"/>
      <c r="E759" s="101"/>
      <c r="G759" s="193"/>
    </row>
    <row r="760" spans="1:7">
      <c r="A760" s="154" t="s">
        <v>622</v>
      </c>
      <c r="B760" s="101"/>
      <c r="C760" s="101"/>
      <c r="D760" s="101"/>
      <c r="E760" s="101"/>
      <c r="G760" s="193"/>
    </row>
    <row r="761" spans="1:7">
      <c r="A761" s="154" t="s">
        <v>623</v>
      </c>
      <c r="B761" s="101">
        <f>SUM(B762:B766)</f>
        <v>1200</v>
      </c>
      <c r="C761" s="101">
        <f>SUM(C762:C766)</f>
        <v>0</v>
      </c>
      <c r="D761" s="101"/>
      <c r="E761" s="101"/>
      <c r="G761" s="193"/>
    </row>
    <row r="762" spans="1:7">
      <c r="A762" s="154" t="s">
        <v>624</v>
      </c>
      <c r="B762" s="194"/>
      <c r="C762" s="195">
        <v>0</v>
      </c>
      <c r="D762" s="101"/>
      <c r="E762" s="101"/>
      <c r="G762" s="193"/>
    </row>
    <row r="763" spans="1:7">
      <c r="A763" s="154" t="s">
        <v>625</v>
      </c>
      <c r="B763" s="194"/>
      <c r="C763" s="195">
        <v>0</v>
      </c>
      <c r="D763" s="101"/>
      <c r="E763" s="101"/>
      <c r="G763" s="193"/>
    </row>
    <row r="764" spans="1:7">
      <c r="A764" s="154" t="s">
        <v>626</v>
      </c>
      <c r="B764" s="194">
        <v>1200</v>
      </c>
      <c r="C764" s="195">
        <v>0</v>
      </c>
      <c r="D764" s="101"/>
      <c r="E764" s="101"/>
      <c r="G764" s="193"/>
    </row>
    <row r="765" spans="1:7">
      <c r="A765" s="154" t="s">
        <v>627</v>
      </c>
      <c r="B765" s="194"/>
      <c r="C765" s="195">
        <v>0</v>
      </c>
      <c r="D765" s="101"/>
      <c r="E765" s="101"/>
      <c r="G765" s="193"/>
    </row>
    <row r="766" spans="1:7">
      <c r="A766" s="154" t="s">
        <v>628</v>
      </c>
      <c r="B766" s="194"/>
      <c r="C766" s="195">
        <v>0</v>
      </c>
      <c r="D766" s="101"/>
      <c r="E766" s="101"/>
      <c r="G766" s="193"/>
    </row>
    <row r="767" spans="1:7">
      <c r="A767" s="154" t="s">
        <v>629</v>
      </c>
      <c r="B767" s="101"/>
      <c r="C767" s="101"/>
      <c r="D767" s="101"/>
      <c r="E767" s="101"/>
      <c r="G767" s="193"/>
    </row>
    <row r="768" spans="1:7">
      <c r="A768" s="154" t="s">
        <v>630</v>
      </c>
      <c r="B768" s="101"/>
      <c r="C768" s="101"/>
      <c r="D768" s="101"/>
      <c r="E768" s="101"/>
      <c r="G768" s="193"/>
    </row>
    <row r="769" spans="1:7">
      <c r="A769" s="154" t="s">
        <v>631</v>
      </c>
      <c r="B769" s="101">
        <f>SUM(B770:B783)</f>
        <v>1145</v>
      </c>
      <c r="C769" s="101">
        <f>SUM(C770:C783)</f>
        <v>0</v>
      </c>
      <c r="D769" s="101"/>
      <c r="E769" s="101"/>
      <c r="G769" s="193"/>
    </row>
    <row r="770" spans="1:7">
      <c r="A770" s="154" t="s">
        <v>64</v>
      </c>
      <c r="B770" s="194"/>
      <c r="C770" s="195">
        <v>0</v>
      </c>
      <c r="D770" s="101"/>
      <c r="E770" s="101"/>
      <c r="G770" s="193"/>
    </row>
    <row r="771" spans="1:7">
      <c r="A771" s="154" t="s">
        <v>65</v>
      </c>
      <c r="B771" s="194"/>
      <c r="C771" s="195">
        <v>0</v>
      </c>
      <c r="D771" s="101"/>
      <c r="E771" s="101"/>
      <c r="G771" s="193"/>
    </row>
    <row r="772" spans="1:7">
      <c r="A772" s="154" t="s">
        <v>66</v>
      </c>
      <c r="B772" s="194"/>
      <c r="C772" s="195">
        <v>0</v>
      </c>
      <c r="D772" s="101"/>
      <c r="E772" s="101"/>
      <c r="G772" s="193"/>
    </row>
    <row r="773" spans="1:7">
      <c r="A773" s="154" t="s">
        <v>632</v>
      </c>
      <c r="B773" s="194"/>
      <c r="C773" s="195">
        <v>0</v>
      </c>
      <c r="D773" s="101"/>
      <c r="E773" s="101"/>
      <c r="G773" s="193"/>
    </row>
    <row r="774" spans="1:7">
      <c r="A774" s="154" t="s">
        <v>633</v>
      </c>
      <c r="B774" s="194"/>
      <c r="C774" s="195">
        <v>0</v>
      </c>
      <c r="D774" s="101"/>
      <c r="E774" s="101"/>
      <c r="G774" s="193"/>
    </row>
    <row r="775" spans="1:7">
      <c r="A775" s="154" t="s">
        <v>634</v>
      </c>
      <c r="B775" s="194"/>
      <c r="C775" s="195">
        <v>0</v>
      </c>
      <c r="D775" s="101"/>
      <c r="E775" s="101"/>
      <c r="G775" s="193"/>
    </row>
    <row r="776" spans="1:7">
      <c r="A776" s="154" t="s">
        <v>635</v>
      </c>
      <c r="B776" s="194">
        <v>1145</v>
      </c>
      <c r="C776" s="195">
        <v>0</v>
      </c>
      <c r="D776" s="101"/>
      <c r="E776" s="101"/>
      <c r="G776" s="193"/>
    </row>
    <row r="777" spans="1:7">
      <c r="A777" s="154" t="s">
        <v>636</v>
      </c>
      <c r="B777" s="194"/>
      <c r="C777" s="195">
        <v>0</v>
      </c>
      <c r="D777" s="101"/>
      <c r="E777" s="101"/>
      <c r="G777" s="193"/>
    </row>
    <row r="778" spans="1:7">
      <c r="A778" s="154" t="s">
        <v>637</v>
      </c>
      <c r="B778" s="194"/>
      <c r="C778" s="195">
        <v>0</v>
      </c>
      <c r="D778" s="101"/>
      <c r="E778" s="101"/>
      <c r="G778" s="193"/>
    </row>
    <row r="779" spans="1:7">
      <c r="A779" s="154" t="s">
        <v>638</v>
      </c>
      <c r="B779" s="194"/>
      <c r="C779" s="195">
        <v>0</v>
      </c>
      <c r="D779" s="101"/>
      <c r="E779" s="101"/>
      <c r="G779" s="193"/>
    </row>
    <row r="780" spans="1:7">
      <c r="A780" s="154" t="s">
        <v>105</v>
      </c>
      <c r="B780" s="194"/>
      <c r="C780" s="195">
        <v>0</v>
      </c>
      <c r="D780" s="101"/>
      <c r="E780" s="101"/>
      <c r="G780" s="193"/>
    </row>
    <row r="781" spans="1:7">
      <c r="A781" s="154" t="s">
        <v>639</v>
      </c>
      <c r="B781" s="194"/>
      <c r="C781" s="195">
        <v>0</v>
      </c>
      <c r="D781" s="101"/>
      <c r="E781" s="101"/>
      <c r="G781" s="193"/>
    </row>
    <row r="782" spans="1:7">
      <c r="A782" s="154" t="s">
        <v>73</v>
      </c>
      <c r="B782" s="194"/>
      <c r="C782" s="195">
        <v>0</v>
      </c>
      <c r="D782" s="101"/>
      <c r="E782" s="101"/>
      <c r="G782" s="193"/>
    </row>
    <row r="783" spans="1:7">
      <c r="A783" s="154" t="s">
        <v>640</v>
      </c>
      <c r="B783" s="194"/>
      <c r="C783" s="195">
        <v>0</v>
      </c>
      <c r="D783" s="101"/>
      <c r="E783" s="101"/>
      <c r="G783" s="193"/>
    </row>
    <row r="784" spans="1:7">
      <c r="A784" s="154" t="s">
        <v>641</v>
      </c>
      <c r="B784" s="196">
        <v>786</v>
      </c>
      <c r="C784" s="101">
        <v>0</v>
      </c>
      <c r="D784" s="101"/>
      <c r="E784" s="101"/>
      <c r="G784" s="193"/>
    </row>
    <row r="785" spans="1:7">
      <c r="A785" s="154" t="s">
        <v>642</v>
      </c>
      <c r="B785" s="101">
        <f>SUM(B786+B798+B797+B801+B802+B803)</f>
        <v>3906</v>
      </c>
      <c r="C785" s="101">
        <f>SUM(C786+C798+C797+C801+C802+C803)</f>
        <v>519</v>
      </c>
      <c r="D785" s="101"/>
      <c r="E785" s="101"/>
      <c r="G785" s="193"/>
    </row>
    <row r="786" spans="1:7">
      <c r="A786" s="154" t="s">
        <v>643</v>
      </c>
      <c r="B786" s="101">
        <f>SUM(B787:B796)</f>
        <v>1048</v>
      </c>
      <c r="C786" s="101">
        <f>SUM(C787:C796)</f>
        <v>519</v>
      </c>
      <c r="D786" s="101"/>
      <c r="E786" s="101"/>
      <c r="G786" s="193"/>
    </row>
    <row r="787" spans="1:7">
      <c r="A787" s="154" t="s">
        <v>64</v>
      </c>
      <c r="B787" s="204">
        <v>519</v>
      </c>
      <c r="C787" s="195">
        <v>519</v>
      </c>
      <c r="D787" s="101"/>
      <c r="E787" s="101"/>
      <c r="G787" s="193"/>
    </row>
    <row r="788" spans="1:7">
      <c r="A788" s="154" t="s">
        <v>65</v>
      </c>
      <c r="B788" s="204">
        <v>0</v>
      </c>
      <c r="C788" s="195">
        <v>0</v>
      </c>
      <c r="D788" s="101"/>
      <c r="E788" s="101"/>
      <c r="G788" s="193"/>
    </row>
    <row r="789" spans="1:7">
      <c r="A789" s="154" t="s">
        <v>66</v>
      </c>
      <c r="B789" s="204">
        <v>0</v>
      </c>
      <c r="C789" s="195">
        <v>0</v>
      </c>
      <c r="D789" s="101"/>
      <c r="E789" s="101"/>
      <c r="G789" s="193"/>
    </row>
    <row r="790" spans="1:7">
      <c r="A790" s="154" t="s">
        <v>644</v>
      </c>
      <c r="B790" s="204">
        <v>0</v>
      </c>
      <c r="C790" s="195">
        <v>0</v>
      </c>
      <c r="D790" s="101"/>
      <c r="E790" s="101"/>
      <c r="G790" s="193"/>
    </row>
    <row r="791" spans="1:7">
      <c r="A791" s="154" t="s">
        <v>645</v>
      </c>
      <c r="B791" s="204">
        <v>0</v>
      </c>
      <c r="C791" s="195">
        <v>0</v>
      </c>
      <c r="D791" s="101"/>
      <c r="E791" s="101"/>
      <c r="G791" s="193"/>
    </row>
    <row r="792" spans="1:7">
      <c r="A792" s="154" t="s">
        <v>646</v>
      </c>
      <c r="B792" s="204">
        <v>0</v>
      </c>
      <c r="C792" s="195">
        <v>0</v>
      </c>
      <c r="D792" s="101"/>
      <c r="E792" s="101"/>
      <c r="G792" s="193"/>
    </row>
    <row r="793" spans="1:7">
      <c r="A793" s="154" t="s">
        <v>647</v>
      </c>
      <c r="B793" s="204">
        <v>0</v>
      </c>
      <c r="C793" s="195">
        <v>0</v>
      </c>
      <c r="D793" s="101"/>
      <c r="E793" s="101"/>
      <c r="G793" s="193"/>
    </row>
    <row r="794" spans="1:7">
      <c r="A794" s="154" t="s">
        <v>648</v>
      </c>
      <c r="B794" s="204">
        <v>0</v>
      </c>
      <c r="C794" s="195">
        <v>0</v>
      </c>
      <c r="D794" s="101"/>
      <c r="E794" s="101"/>
      <c r="G794" s="193"/>
    </row>
    <row r="795" spans="1:7">
      <c r="A795" s="154" t="s">
        <v>649</v>
      </c>
      <c r="B795" s="204">
        <v>0</v>
      </c>
      <c r="C795" s="195">
        <v>0</v>
      </c>
      <c r="D795" s="101"/>
      <c r="E795" s="101"/>
      <c r="G795" s="193"/>
    </row>
    <row r="796" spans="1:7">
      <c r="A796" s="154" t="s">
        <v>650</v>
      </c>
      <c r="B796" s="204">
        <v>529</v>
      </c>
      <c r="C796" s="195">
        <v>0</v>
      </c>
      <c r="D796" s="101"/>
      <c r="E796" s="101"/>
      <c r="G796" s="193"/>
    </row>
    <row r="797" spans="1:7">
      <c r="A797" s="154" t="s">
        <v>651</v>
      </c>
      <c r="B797" s="101"/>
      <c r="C797" s="101"/>
      <c r="D797" s="101"/>
      <c r="E797" s="101"/>
      <c r="G797" s="193"/>
    </row>
    <row r="798" spans="1:7">
      <c r="A798" s="154" t="s">
        <v>652</v>
      </c>
      <c r="B798" s="101">
        <v>1812</v>
      </c>
      <c r="C798" s="101">
        <v>0</v>
      </c>
      <c r="D798" s="101"/>
      <c r="E798" s="101"/>
      <c r="G798" s="193"/>
    </row>
    <row r="799" spans="1:7">
      <c r="A799" s="154" t="s">
        <v>653</v>
      </c>
      <c r="B799" s="101"/>
      <c r="C799" s="101"/>
      <c r="D799" s="101"/>
      <c r="E799" s="101"/>
      <c r="G799" s="193"/>
    </row>
    <row r="800" spans="1:7">
      <c r="A800" s="154" t="s">
        <v>654</v>
      </c>
      <c r="B800" s="101">
        <v>1812</v>
      </c>
      <c r="C800" s="101">
        <v>0</v>
      </c>
      <c r="D800" s="101"/>
      <c r="E800" s="101"/>
      <c r="G800" s="193"/>
    </row>
    <row r="801" spans="1:7">
      <c r="A801" s="154" t="s">
        <v>655</v>
      </c>
      <c r="B801" s="71">
        <v>334</v>
      </c>
      <c r="C801" s="208">
        <v>0</v>
      </c>
      <c r="D801" s="101"/>
      <c r="E801" s="101"/>
      <c r="G801" s="193"/>
    </row>
    <row r="802" spans="1:7">
      <c r="A802" s="154" t="s">
        <v>656</v>
      </c>
      <c r="B802" s="71"/>
      <c r="C802" s="208">
        <v>0</v>
      </c>
      <c r="D802" s="101"/>
      <c r="E802" s="101"/>
      <c r="G802" s="193"/>
    </row>
    <row r="803" spans="1:7">
      <c r="A803" s="154" t="s">
        <v>657</v>
      </c>
      <c r="B803" s="71">
        <v>712</v>
      </c>
      <c r="C803" s="208">
        <v>0</v>
      </c>
      <c r="D803" s="101"/>
      <c r="E803" s="101"/>
      <c r="G803" s="193"/>
    </row>
    <row r="804" spans="1:7">
      <c r="A804" s="154" t="s">
        <v>658</v>
      </c>
      <c r="B804" s="101">
        <f>SUM(B805+B831+B856+B884+B895+B902+B909+B912)</f>
        <v>162416</v>
      </c>
      <c r="C804" s="101">
        <f>SUM(C805+C831+C856+C884+C895+C902+C909+C912)</f>
        <v>81922</v>
      </c>
      <c r="D804" s="101"/>
      <c r="E804" s="101"/>
      <c r="G804" s="193"/>
    </row>
    <row r="805" spans="1:7">
      <c r="A805" s="154" t="s">
        <v>659</v>
      </c>
      <c r="B805" s="101">
        <f>SUM(B806:B830)</f>
        <v>9786</v>
      </c>
      <c r="C805" s="101">
        <f>SUM(C806:C830)</f>
        <v>9507</v>
      </c>
      <c r="D805" s="101"/>
      <c r="E805" s="101"/>
      <c r="G805" s="193"/>
    </row>
    <row r="806" spans="1:7">
      <c r="A806" s="154" t="s">
        <v>64</v>
      </c>
      <c r="B806" s="204">
        <v>0</v>
      </c>
      <c r="C806" s="195">
        <v>0</v>
      </c>
      <c r="D806" s="101"/>
      <c r="E806" s="101"/>
      <c r="G806" s="193"/>
    </row>
    <row r="807" spans="1:7">
      <c r="A807" s="154" t="s">
        <v>65</v>
      </c>
      <c r="B807" s="204">
        <v>0</v>
      </c>
      <c r="C807" s="195">
        <v>0</v>
      </c>
      <c r="D807" s="101"/>
      <c r="E807" s="101"/>
      <c r="G807" s="193"/>
    </row>
    <row r="808" spans="1:7">
      <c r="A808" s="154" t="s">
        <v>66</v>
      </c>
      <c r="B808" s="204">
        <v>0</v>
      </c>
      <c r="C808" s="195">
        <v>0</v>
      </c>
      <c r="D808" s="101"/>
      <c r="E808" s="101"/>
      <c r="G808" s="193"/>
    </row>
    <row r="809" spans="1:7">
      <c r="A809" s="154" t="s">
        <v>73</v>
      </c>
      <c r="B809" s="204">
        <v>3098</v>
      </c>
      <c r="C809" s="195">
        <v>958</v>
      </c>
      <c r="D809" s="101"/>
      <c r="E809" s="101"/>
      <c r="G809" s="193"/>
    </row>
    <row r="810" spans="1:7">
      <c r="A810" s="154" t="s">
        <v>660</v>
      </c>
      <c r="B810" s="204">
        <v>0</v>
      </c>
      <c r="C810" s="195">
        <v>0</v>
      </c>
      <c r="D810" s="101"/>
      <c r="E810" s="101"/>
      <c r="G810" s="193"/>
    </row>
    <row r="811" spans="1:7">
      <c r="A811" s="154" t="s">
        <v>661</v>
      </c>
      <c r="B811" s="204">
        <v>473</v>
      </c>
      <c r="C811" s="195">
        <v>20</v>
      </c>
      <c r="D811" s="101"/>
      <c r="E811" s="101"/>
      <c r="G811" s="193"/>
    </row>
    <row r="812" spans="1:7">
      <c r="A812" s="154" t="s">
        <v>662</v>
      </c>
      <c r="B812" s="204">
        <v>253</v>
      </c>
      <c r="C812" s="195">
        <v>216</v>
      </c>
      <c r="D812" s="101"/>
      <c r="E812" s="101"/>
      <c r="G812" s="193"/>
    </row>
    <row r="813" spans="1:7">
      <c r="A813" s="154" t="s">
        <v>663</v>
      </c>
      <c r="B813" s="204">
        <v>0</v>
      </c>
      <c r="C813" s="195">
        <v>0</v>
      </c>
      <c r="D813" s="101"/>
      <c r="E813" s="101"/>
      <c r="G813" s="193"/>
    </row>
    <row r="814" spans="1:7">
      <c r="A814" s="154" t="s">
        <v>664</v>
      </c>
      <c r="B814" s="204">
        <v>0</v>
      </c>
      <c r="C814" s="195">
        <v>0</v>
      </c>
      <c r="D814" s="101"/>
      <c r="E814" s="101"/>
      <c r="G814" s="193"/>
    </row>
    <row r="815" spans="1:7">
      <c r="A815" s="154" t="s">
        <v>665</v>
      </c>
      <c r="B815" s="204">
        <v>0</v>
      </c>
      <c r="C815" s="195">
        <v>0</v>
      </c>
      <c r="D815" s="101"/>
      <c r="E815" s="101"/>
      <c r="G815" s="193"/>
    </row>
    <row r="816" spans="1:7">
      <c r="A816" s="154" t="s">
        <v>666</v>
      </c>
      <c r="B816" s="204">
        <v>0</v>
      </c>
      <c r="C816" s="195">
        <v>2</v>
      </c>
      <c r="D816" s="101"/>
      <c r="E816" s="101"/>
      <c r="G816" s="193"/>
    </row>
    <row r="817" spans="1:7">
      <c r="A817" s="154" t="s">
        <v>667</v>
      </c>
      <c r="B817" s="204">
        <v>0</v>
      </c>
      <c r="C817" s="195">
        <v>0</v>
      </c>
      <c r="D817" s="101"/>
      <c r="E817" s="101"/>
      <c r="G817" s="193"/>
    </row>
    <row r="818" spans="1:7">
      <c r="A818" s="154" t="s">
        <v>668</v>
      </c>
      <c r="B818" s="204">
        <v>8</v>
      </c>
      <c r="C818" s="195">
        <v>0</v>
      </c>
      <c r="D818" s="101"/>
      <c r="E818" s="101"/>
      <c r="G818" s="193"/>
    </row>
    <row r="819" spans="1:7">
      <c r="A819" s="154" t="s">
        <v>669</v>
      </c>
      <c r="B819" s="204">
        <v>0</v>
      </c>
      <c r="D819" s="101"/>
      <c r="E819" s="101"/>
      <c r="G819" s="193"/>
    </row>
    <row r="820" spans="1:7">
      <c r="A820" s="154" t="s">
        <v>670</v>
      </c>
      <c r="B820" s="204">
        <v>245</v>
      </c>
      <c r="C820" s="195">
        <v>944</v>
      </c>
      <c r="D820" s="101"/>
      <c r="E820" s="101"/>
      <c r="G820" s="193"/>
    </row>
    <row r="821" spans="1:7">
      <c r="A821" s="154" t="s">
        <v>671</v>
      </c>
      <c r="B821" s="204">
        <v>111</v>
      </c>
      <c r="C821" s="195">
        <v>2391</v>
      </c>
      <c r="D821" s="101"/>
      <c r="E821" s="101"/>
      <c r="G821" s="193"/>
    </row>
    <row r="822" spans="1:7">
      <c r="A822" s="154" t="s">
        <v>672</v>
      </c>
      <c r="B822" s="204">
        <v>0</v>
      </c>
      <c r="C822" s="195">
        <v>0</v>
      </c>
      <c r="D822" s="101"/>
      <c r="E822" s="101"/>
      <c r="G822" s="193"/>
    </row>
    <row r="823" spans="1:7">
      <c r="A823" s="154" t="s">
        <v>673</v>
      </c>
      <c r="B823" s="204">
        <v>0</v>
      </c>
      <c r="C823" s="195">
        <v>0</v>
      </c>
      <c r="D823" s="101"/>
      <c r="E823" s="101"/>
      <c r="G823" s="193"/>
    </row>
    <row r="824" spans="1:7">
      <c r="A824" s="154" t="s">
        <v>674</v>
      </c>
      <c r="B824" s="204">
        <v>0</v>
      </c>
      <c r="C824" s="195">
        <v>0</v>
      </c>
      <c r="D824" s="101"/>
      <c r="E824" s="101"/>
      <c r="G824" s="193"/>
    </row>
    <row r="825" spans="1:7">
      <c r="A825" s="154" t="s">
        <v>675</v>
      </c>
      <c r="B825" s="204">
        <v>3225</v>
      </c>
      <c r="C825" s="195">
        <v>1677</v>
      </c>
      <c r="D825" s="101"/>
      <c r="E825" s="101"/>
      <c r="G825" s="193"/>
    </row>
    <row r="826" spans="1:7">
      <c r="A826" s="154" t="s">
        <v>676</v>
      </c>
      <c r="B826" s="204">
        <v>462</v>
      </c>
      <c r="C826" s="195">
        <v>0</v>
      </c>
      <c r="D826" s="101"/>
      <c r="E826" s="101"/>
      <c r="G826" s="193"/>
    </row>
    <row r="827" spans="1:7">
      <c r="A827" s="154" t="s">
        <v>677</v>
      </c>
      <c r="B827" s="204">
        <v>0</v>
      </c>
      <c r="C827" s="195">
        <v>0</v>
      </c>
      <c r="D827" s="101"/>
      <c r="E827" s="101"/>
      <c r="G827" s="193"/>
    </row>
    <row r="828" spans="1:7">
      <c r="A828" s="154" t="s">
        <v>678</v>
      </c>
      <c r="B828" s="204">
        <v>0</v>
      </c>
      <c r="C828" s="195">
        <v>0</v>
      </c>
      <c r="D828" s="101"/>
      <c r="E828" s="101"/>
      <c r="G828" s="193"/>
    </row>
    <row r="829" spans="1:7">
      <c r="A829" s="154" t="s">
        <v>679</v>
      </c>
      <c r="B829" s="144"/>
      <c r="C829" s="97">
        <v>2355</v>
      </c>
      <c r="D829" s="101"/>
      <c r="E829" s="101"/>
      <c r="G829" s="193"/>
    </row>
    <row r="830" spans="1:7">
      <c r="A830" s="154" t="s">
        <v>680</v>
      </c>
      <c r="B830" s="204">
        <v>1911</v>
      </c>
      <c r="C830" s="144">
        <v>944</v>
      </c>
      <c r="D830" s="101"/>
      <c r="E830" s="101"/>
      <c r="G830" s="193"/>
    </row>
    <row r="831" spans="1:7">
      <c r="A831" s="154" t="s">
        <v>681</v>
      </c>
      <c r="B831" s="101">
        <f>SUM(B832:B855)</f>
        <v>4139</v>
      </c>
      <c r="C831" s="101">
        <f>SUM(C832:C855)</f>
        <v>1026</v>
      </c>
      <c r="D831" s="101"/>
      <c r="E831" s="101"/>
      <c r="G831" s="193"/>
    </row>
    <row r="832" spans="1:7">
      <c r="A832" s="154" t="s">
        <v>64</v>
      </c>
      <c r="B832" s="204">
        <v>0</v>
      </c>
      <c r="C832" s="195">
        <v>0</v>
      </c>
      <c r="D832" s="101"/>
      <c r="E832" s="101"/>
      <c r="G832" s="193"/>
    </row>
    <row r="833" spans="1:7">
      <c r="A833" s="154" t="s">
        <v>65</v>
      </c>
      <c r="B833" s="204">
        <v>0</v>
      </c>
      <c r="C833" s="195">
        <v>0</v>
      </c>
      <c r="D833" s="101"/>
      <c r="E833" s="101"/>
      <c r="G833" s="193"/>
    </row>
    <row r="834" spans="1:7">
      <c r="A834" s="154" t="s">
        <v>66</v>
      </c>
      <c r="B834" s="204">
        <v>0</v>
      </c>
      <c r="C834" s="195">
        <v>0</v>
      </c>
      <c r="D834" s="101"/>
      <c r="E834" s="101"/>
      <c r="G834" s="193"/>
    </row>
    <row r="835" spans="1:7">
      <c r="A835" s="154" t="s">
        <v>682</v>
      </c>
      <c r="B835" s="204">
        <v>1034</v>
      </c>
      <c r="C835" s="195">
        <v>1026</v>
      </c>
      <c r="D835" s="101"/>
      <c r="E835" s="101"/>
      <c r="G835" s="193"/>
    </row>
    <row r="836" spans="1:7">
      <c r="A836" s="154" t="s">
        <v>683</v>
      </c>
      <c r="B836" s="204">
        <v>1367</v>
      </c>
      <c r="C836" s="195">
        <v>0</v>
      </c>
      <c r="D836" s="101"/>
      <c r="E836" s="101"/>
      <c r="G836" s="193"/>
    </row>
    <row r="837" spans="1:7">
      <c r="A837" s="154" t="s">
        <v>684</v>
      </c>
      <c r="B837" s="204">
        <v>0</v>
      </c>
      <c r="C837" s="195">
        <v>0</v>
      </c>
      <c r="D837" s="101"/>
      <c r="E837" s="101"/>
      <c r="G837" s="193"/>
    </row>
    <row r="838" spans="1:7">
      <c r="A838" s="154" t="s">
        <v>685</v>
      </c>
      <c r="B838" s="204">
        <v>0</v>
      </c>
      <c r="C838" s="195">
        <v>0</v>
      </c>
      <c r="D838" s="101"/>
      <c r="E838" s="101"/>
      <c r="G838" s="193"/>
    </row>
    <row r="839" spans="1:7">
      <c r="A839" s="154" t="s">
        <v>686</v>
      </c>
      <c r="B839" s="204">
        <v>1412</v>
      </c>
      <c r="C839" s="195">
        <v>0</v>
      </c>
      <c r="D839" s="101"/>
      <c r="E839" s="101"/>
      <c r="G839" s="193"/>
    </row>
    <row r="840" spans="1:7">
      <c r="A840" s="154" t="s">
        <v>687</v>
      </c>
      <c r="B840" s="204">
        <v>0</v>
      </c>
      <c r="C840" s="195">
        <v>0</v>
      </c>
      <c r="D840" s="101"/>
      <c r="E840" s="101"/>
      <c r="G840" s="193"/>
    </row>
    <row r="841" spans="1:7">
      <c r="A841" s="154" t="s">
        <v>688</v>
      </c>
      <c r="B841" s="204">
        <v>0</v>
      </c>
      <c r="C841" s="195">
        <v>0</v>
      </c>
      <c r="D841" s="101"/>
      <c r="E841" s="101"/>
      <c r="G841" s="193"/>
    </row>
    <row r="842" spans="1:7">
      <c r="A842" s="154" t="s">
        <v>689</v>
      </c>
      <c r="B842" s="204">
        <v>50</v>
      </c>
      <c r="C842" s="195">
        <v>0</v>
      </c>
      <c r="D842" s="101"/>
      <c r="E842" s="101"/>
      <c r="G842" s="193"/>
    </row>
    <row r="843" spans="1:7">
      <c r="A843" s="154" t="s">
        <v>690</v>
      </c>
      <c r="B843" s="204">
        <v>3</v>
      </c>
      <c r="C843" s="195">
        <v>0</v>
      </c>
      <c r="D843" s="101"/>
      <c r="E843" s="101"/>
      <c r="G843" s="193"/>
    </row>
    <row r="844" spans="1:7">
      <c r="A844" s="154" t="s">
        <v>691</v>
      </c>
      <c r="B844" s="204">
        <v>0</v>
      </c>
      <c r="C844" s="195">
        <v>0</v>
      </c>
      <c r="D844" s="101"/>
      <c r="E844" s="101"/>
      <c r="G844" s="193"/>
    </row>
    <row r="845" spans="1:7">
      <c r="A845" s="154" t="s">
        <v>692</v>
      </c>
      <c r="B845" s="204">
        <v>0</v>
      </c>
      <c r="C845" s="195">
        <v>0</v>
      </c>
      <c r="D845" s="101"/>
      <c r="E845" s="101"/>
      <c r="G845" s="193"/>
    </row>
    <row r="846" spans="1:7">
      <c r="A846" s="154" t="s">
        <v>693</v>
      </c>
      <c r="B846" s="204">
        <v>0</v>
      </c>
      <c r="C846" s="195">
        <v>0</v>
      </c>
      <c r="D846" s="101"/>
      <c r="E846" s="101"/>
      <c r="G846" s="193"/>
    </row>
    <row r="847" spans="1:7">
      <c r="A847" s="154" t="s">
        <v>694</v>
      </c>
      <c r="B847" s="204">
        <v>0</v>
      </c>
      <c r="C847" s="195">
        <v>0</v>
      </c>
      <c r="D847" s="101"/>
      <c r="E847" s="101"/>
      <c r="G847" s="193"/>
    </row>
    <row r="848" spans="1:7">
      <c r="A848" s="154" t="s">
        <v>695</v>
      </c>
      <c r="B848" s="204">
        <v>0</v>
      </c>
      <c r="C848" s="195">
        <v>0</v>
      </c>
      <c r="D848" s="101"/>
      <c r="E848" s="101"/>
      <c r="G848" s="193"/>
    </row>
    <row r="849" spans="1:7">
      <c r="A849" s="154" t="s">
        <v>696</v>
      </c>
      <c r="B849" s="204">
        <v>89</v>
      </c>
      <c r="C849" s="195">
        <v>0</v>
      </c>
      <c r="D849" s="101"/>
      <c r="E849" s="101"/>
      <c r="G849" s="193"/>
    </row>
    <row r="850" spans="1:7">
      <c r="A850" s="154" t="s">
        <v>697</v>
      </c>
      <c r="B850" s="204">
        <v>0</v>
      </c>
      <c r="C850" s="195">
        <v>0</v>
      </c>
      <c r="D850" s="101"/>
      <c r="E850" s="101"/>
      <c r="G850" s="193"/>
    </row>
    <row r="851" spans="1:7">
      <c r="A851" s="154" t="s">
        <v>698</v>
      </c>
      <c r="B851" s="204">
        <v>37</v>
      </c>
      <c r="C851" s="195">
        <v>0</v>
      </c>
      <c r="D851" s="101"/>
      <c r="E851" s="101"/>
      <c r="G851" s="193"/>
    </row>
    <row r="852" spans="1:7">
      <c r="A852" s="154" t="s">
        <v>699</v>
      </c>
      <c r="B852" s="204">
        <v>0</v>
      </c>
      <c r="C852" s="195">
        <v>0</v>
      </c>
      <c r="D852" s="101"/>
      <c r="E852" s="101"/>
      <c r="G852" s="193"/>
    </row>
    <row r="853" spans="1:7">
      <c r="A853" s="154" t="s">
        <v>700</v>
      </c>
      <c r="B853" s="204">
        <v>0</v>
      </c>
      <c r="C853" s="195">
        <v>0</v>
      </c>
      <c r="D853" s="101"/>
      <c r="E853" s="101"/>
      <c r="G853" s="193"/>
    </row>
    <row r="854" spans="1:7">
      <c r="A854" s="154" t="s">
        <v>666</v>
      </c>
      <c r="B854" s="204">
        <v>0</v>
      </c>
      <c r="C854" s="195">
        <v>0</v>
      </c>
      <c r="D854" s="101"/>
      <c r="E854" s="101"/>
      <c r="G854" s="193"/>
    </row>
    <row r="855" spans="1:7">
      <c r="A855" s="154" t="s">
        <v>701</v>
      </c>
      <c r="B855" s="204">
        <v>147</v>
      </c>
      <c r="C855" s="195">
        <v>0</v>
      </c>
      <c r="D855" s="101"/>
      <c r="E855" s="101"/>
      <c r="G855" s="193"/>
    </row>
    <row r="856" spans="1:7">
      <c r="A856" s="154" t="s">
        <v>702</v>
      </c>
      <c r="B856" s="101">
        <f>SUM(B857:B883)</f>
        <v>12319</v>
      </c>
      <c r="C856" s="101">
        <f>SUM(C858:C883)</f>
        <v>3829</v>
      </c>
      <c r="D856" s="101"/>
      <c r="E856" s="101"/>
      <c r="G856" s="193"/>
    </row>
    <row r="857" spans="1:7">
      <c r="A857" s="154" t="s">
        <v>64</v>
      </c>
      <c r="B857" s="196"/>
      <c r="D857" s="101"/>
      <c r="E857" s="101"/>
      <c r="G857" s="193"/>
    </row>
    <row r="858" spans="1:7">
      <c r="A858" s="154" t="s">
        <v>65</v>
      </c>
      <c r="B858" s="101"/>
      <c r="C858" s="101"/>
      <c r="D858" s="101"/>
      <c r="E858" s="101"/>
      <c r="G858" s="193"/>
    </row>
    <row r="859" spans="1:7">
      <c r="A859" s="154" t="s">
        <v>66</v>
      </c>
      <c r="B859" s="101"/>
      <c r="C859" s="101"/>
      <c r="D859" s="101"/>
      <c r="E859" s="101"/>
      <c r="G859" s="193"/>
    </row>
    <row r="860" spans="1:7">
      <c r="A860" s="154" t="s">
        <v>703</v>
      </c>
      <c r="B860" s="101"/>
      <c r="C860" s="101"/>
      <c r="D860" s="101"/>
      <c r="E860" s="101"/>
      <c r="G860" s="193"/>
    </row>
    <row r="861" spans="1:7">
      <c r="A861" s="154" t="s">
        <v>704</v>
      </c>
      <c r="B861" s="204">
        <v>3160</v>
      </c>
      <c r="C861" s="195">
        <v>0</v>
      </c>
      <c r="D861" s="101"/>
      <c r="E861" s="101"/>
      <c r="G861" s="193"/>
    </row>
    <row r="862" spans="1:7">
      <c r="A862" s="154" t="s">
        <v>705</v>
      </c>
      <c r="B862" s="204">
        <v>447</v>
      </c>
      <c r="C862" s="195">
        <v>0</v>
      </c>
      <c r="D862" s="101"/>
      <c r="E862" s="101"/>
      <c r="G862" s="193"/>
    </row>
    <row r="863" spans="1:7">
      <c r="A863" s="154" t="s">
        <v>706</v>
      </c>
      <c r="B863" s="101"/>
      <c r="C863" s="101"/>
      <c r="D863" s="101"/>
      <c r="E863" s="101"/>
      <c r="G863" s="193"/>
    </row>
    <row r="864" spans="1:7">
      <c r="A864" s="154" t="s">
        <v>707</v>
      </c>
      <c r="B864" s="101"/>
      <c r="C864" s="101"/>
      <c r="D864" s="101"/>
      <c r="E864" s="101"/>
      <c r="G864" s="193"/>
    </row>
    <row r="865" spans="1:7">
      <c r="A865" s="154" t="s">
        <v>708</v>
      </c>
      <c r="B865" s="101"/>
      <c r="C865" s="101"/>
      <c r="D865" s="101"/>
      <c r="E865" s="101"/>
      <c r="G865" s="193"/>
    </row>
    <row r="866" spans="1:7">
      <c r="A866" s="154" t="s">
        <v>709</v>
      </c>
      <c r="B866" s="101"/>
      <c r="C866" s="101"/>
      <c r="D866" s="101"/>
      <c r="E866" s="101"/>
      <c r="G866" s="193"/>
    </row>
    <row r="867" spans="1:7">
      <c r="A867" s="154" t="s">
        <v>710</v>
      </c>
      <c r="B867" s="204">
        <v>1426</v>
      </c>
      <c r="C867" s="101">
        <v>1368</v>
      </c>
      <c r="D867" s="101"/>
      <c r="E867" s="101"/>
      <c r="G867" s="193"/>
    </row>
    <row r="868" spans="1:7">
      <c r="A868" s="154" t="s">
        <v>711</v>
      </c>
      <c r="B868" s="101"/>
      <c r="C868" s="101"/>
      <c r="D868" s="101"/>
      <c r="E868" s="101"/>
      <c r="G868" s="193"/>
    </row>
    <row r="869" spans="1:7">
      <c r="A869" s="154" t="s">
        <v>712</v>
      </c>
      <c r="B869" s="101"/>
      <c r="C869" s="101"/>
      <c r="D869" s="101"/>
      <c r="E869" s="101"/>
      <c r="G869" s="193"/>
    </row>
    <row r="870" spans="1:7">
      <c r="A870" s="154" t="s">
        <v>713</v>
      </c>
      <c r="B870" s="204">
        <v>225</v>
      </c>
      <c r="C870" s="195">
        <v>0</v>
      </c>
      <c r="D870" s="101"/>
      <c r="E870" s="101"/>
      <c r="G870" s="193"/>
    </row>
    <row r="871" spans="1:7">
      <c r="A871" s="154" t="s">
        <v>714</v>
      </c>
      <c r="B871" s="101"/>
      <c r="C871" s="101"/>
      <c r="D871" s="101"/>
      <c r="E871" s="101"/>
      <c r="G871" s="193"/>
    </row>
    <row r="872" spans="1:7">
      <c r="A872" s="154" t="s">
        <v>715</v>
      </c>
      <c r="B872" s="204">
        <v>71</v>
      </c>
      <c r="C872" s="195">
        <v>368</v>
      </c>
      <c r="D872" s="101"/>
      <c r="E872" s="101"/>
      <c r="G872" s="193"/>
    </row>
    <row r="873" spans="1:7">
      <c r="A873" s="154" t="s">
        <v>716</v>
      </c>
      <c r="B873" s="101"/>
      <c r="C873" s="101"/>
      <c r="D873" s="101"/>
      <c r="E873" s="101"/>
      <c r="G873" s="193"/>
    </row>
    <row r="874" spans="1:7">
      <c r="A874" s="154" t="s">
        <v>717</v>
      </c>
      <c r="B874" s="101"/>
      <c r="C874" s="101"/>
      <c r="D874" s="101"/>
      <c r="E874" s="101"/>
      <c r="G874" s="193"/>
    </row>
    <row r="875" spans="1:7">
      <c r="A875" s="154" t="s">
        <v>718</v>
      </c>
      <c r="B875" s="204">
        <v>1</v>
      </c>
      <c r="C875" s="195">
        <v>0</v>
      </c>
      <c r="D875" s="101"/>
      <c r="E875" s="101"/>
      <c r="G875" s="193"/>
    </row>
    <row r="876" spans="1:7">
      <c r="A876" s="154" t="s">
        <v>719</v>
      </c>
      <c r="B876" s="101"/>
      <c r="C876" s="101"/>
      <c r="D876" s="101"/>
      <c r="E876" s="101"/>
      <c r="G876" s="193"/>
    </row>
    <row r="877" spans="1:7">
      <c r="A877" s="154" t="s">
        <v>720</v>
      </c>
      <c r="B877" s="101"/>
      <c r="C877" s="101"/>
      <c r="D877" s="101"/>
      <c r="E877" s="101"/>
      <c r="G877" s="193"/>
    </row>
    <row r="878" spans="1:7">
      <c r="A878" s="154" t="s">
        <v>694</v>
      </c>
      <c r="B878" s="101"/>
      <c r="C878" s="101"/>
      <c r="D878" s="101"/>
      <c r="E878" s="101"/>
      <c r="G878" s="193"/>
    </row>
    <row r="879" spans="1:7">
      <c r="A879" s="154" t="s">
        <v>721</v>
      </c>
      <c r="B879" s="101"/>
      <c r="C879" s="101"/>
      <c r="D879" s="101"/>
      <c r="E879" s="101"/>
      <c r="G879" s="193"/>
    </row>
    <row r="880" spans="1:7">
      <c r="A880" s="154" t="s">
        <v>722</v>
      </c>
      <c r="B880" s="204">
        <v>6658</v>
      </c>
      <c r="C880" s="195">
        <v>1746</v>
      </c>
      <c r="D880" s="101"/>
      <c r="E880" s="101"/>
      <c r="G880" s="193"/>
    </row>
    <row r="881" spans="1:7">
      <c r="A881" s="154" t="s">
        <v>723</v>
      </c>
      <c r="D881" s="101"/>
      <c r="E881" s="101"/>
      <c r="G881" s="193"/>
    </row>
    <row r="882" spans="1:7">
      <c r="A882" s="154" t="s">
        <v>724</v>
      </c>
      <c r="B882" s="101"/>
      <c r="C882" s="101"/>
      <c r="D882" s="101"/>
      <c r="E882" s="101"/>
      <c r="G882" s="193"/>
    </row>
    <row r="883" spans="1:7">
      <c r="A883" s="154" t="s">
        <v>725</v>
      </c>
      <c r="B883" s="204">
        <v>331</v>
      </c>
      <c r="C883" s="195">
        <v>347</v>
      </c>
      <c r="D883" s="101"/>
      <c r="E883" s="101"/>
      <c r="G883" s="193"/>
    </row>
    <row r="884" spans="1:7">
      <c r="A884" s="154" t="s">
        <v>726</v>
      </c>
      <c r="B884" s="101">
        <f>SUM(B885:B894)</f>
        <v>120847</v>
      </c>
      <c r="C884" s="101">
        <f>SUM(C885:C894)</f>
        <v>48545</v>
      </c>
      <c r="D884" s="101"/>
      <c r="E884" s="101"/>
      <c r="G884" s="193"/>
    </row>
    <row r="885" spans="1:7">
      <c r="A885" s="154" t="s">
        <v>64</v>
      </c>
      <c r="B885" s="204">
        <v>340</v>
      </c>
      <c r="C885" s="195">
        <v>312</v>
      </c>
      <c r="D885" s="101"/>
      <c r="E885" s="101"/>
      <c r="G885" s="193"/>
    </row>
    <row r="886" spans="1:7">
      <c r="A886" s="154" t="s">
        <v>65</v>
      </c>
      <c r="B886" s="204">
        <v>304</v>
      </c>
      <c r="C886" s="195">
        <v>0</v>
      </c>
      <c r="D886" s="101"/>
      <c r="E886" s="101"/>
      <c r="G886" s="193"/>
    </row>
    <row r="887" spans="1:7">
      <c r="A887" s="154" t="s">
        <v>66</v>
      </c>
      <c r="B887" s="204">
        <v>0</v>
      </c>
      <c r="C887" s="195">
        <v>0</v>
      </c>
      <c r="D887" s="101"/>
      <c r="E887" s="101"/>
      <c r="G887" s="193"/>
    </row>
    <row r="888" spans="1:7">
      <c r="A888" s="154" t="s">
        <v>727</v>
      </c>
      <c r="B888" s="204">
        <v>55948</v>
      </c>
      <c r="C888" s="195">
        <v>0</v>
      </c>
      <c r="D888" s="101"/>
      <c r="E888" s="101"/>
      <c r="G888" s="193"/>
    </row>
    <row r="889" spans="1:7">
      <c r="A889" s="154" t="s">
        <v>728</v>
      </c>
      <c r="B889" s="204">
        <v>53776</v>
      </c>
      <c r="C889" s="195">
        <v>38810</v>
      </c>
      <c r="D889" s="101"/>
      <c r="E889" s="101"/>
      <c r="G889" s="193"/>
    </row>
    <row r="890" spans="1:7">
      <c r="A890" s="154" t="s">
        <v>729</v>
      </c>
      <c r="B890" s="204">
        <v>0</v>
      </c>
      <c r="C890" s="195">
        <v>0</v>
      </c>
      <c r="D890" s="101"/>
      <c r="E890" s="101"/>
      <c r="G890" s="193"/>
    </row>
    <row r="891" spans="1:7">
      <c r="A891" s="154" t="s">
        <v>730</v>
      </c>
      <c r="B891" s="204">
        <v>1504</v>
      </c>
      <c r="C891" s="195">
        <v>0</v>
      </c>
      <c r="D891" s="101"/>
      <c r="E891" s="101"/>
      <c r="G891" s="193"/>
    </row>
    <row r="892" spans="1:7">
      <c r="A892" s="154" t="s">
        <v>731</v>
      </c>
      <c r="B892" s="204">
        <v>0</v>
      </c>
      <c r="C892" s="195">
        <v>0</v>
      </c>
      <c r="D892" s="101"/>
      <c r="E892" s="101"/>
      <c r="G892" s="193"/>
    </row>
    <row r="893" spans="1:7">
      <c r="A893" s="154" t="s">
        <v>732</v>
      </c>
      <c r="B893" s="204">
        <v>0</v>
      </c>
      <c r="C893" s="195">
        <v>0</v>
      </c>
      <c r="D893" s="101"/>
      <c r="E893" s="101"/>
      <c r="G893" s="193"/>
    </row>
    <row r="894" spans="1:7">
      <c r="A894" s="154" t="s">
        <v>733</v>
      </c>
      <c r="B894" s="204">
        <v>8975</v>
      </c>
      <c r="C894" s="195">
        <v>9423</v>
      </c>
      <c r="D894" s="101"/>
      <c r="E894" s="101"/>
      <c r="G894" s="193"/>
    </row>
    <row r="895" spans="1:7">
      <c r="A895" s="154" t="s">
        <v>734</v>
      </c>
      <c r="B895" s="101">
        <f>SUM(B896:B901)</f>
        <v>1126</v>
      </c>
      <c r="C895" s="101">
        <f>SUM(C896:C901)</f>
        <v>1350</v>
      </c>
      <c r="D895" s="101"/>
      <c r="E895" s="101"/>
      <c r="G895" s="193"/>
    </row>
    <row r="896" spans="1:7">
      <c r="A896" s="154" t="s">
        <v>735</v>
      </c>
      <c r="B896" s="204">
        <v>200</v>
      </c>
      <c r="C896" s="195">
        <v>261</v>
      </c>
      <c r="D896" s="101"/>
      <c r="E896" s="101"/>
      <c r="G896" s="193"/>
    </row>
    <row r="897" spans="1:7">
      <c r="A897" s="154" t="s">
        <v>736</v>
      </c>
      <c r="B897" s="204">
        <v>0</v>
      </c>
      <c r="C897" s="195">
        <v>0</v>
      </c>
      <c r="D897" s="101"/>
      <c r="E897" s="101"/>
      <c r="G897" s="193"/>
    </row>
    <row r="898" spans="1:7">
      <c r="A898" s="154" t="s">
        <v>737</v>
      </c>
      <c r="B898" s="204">
        <v>0</v>
      </c>
      <c r="C898" s="195">
        <v>0</v>
      </c>
      <c r="D898" s="101"/>
      <c r="E898" s="101"/>
      <c r="G898" s="193"/>
    </row>
    <row r="899" spans="1:7">
      <c r="A899" s="154" t="s">
        <v>738</v>
      </c>
      <c r="B899" s="204">
        <v>491</v>
      </c>
      <c r="C899" s="195"/>
      <c r="D899" s="101"/>
      <c r="E899" s="101"/>
      <c r="G899" s="193"/>
    </row>
    <row r="900" spans="1:7">
      <c r="A900" s="154" t="s">
        <v>739</v>
      </c>
      <c r="B900" s="204">
        <v>24</v>
      </c>
      <c r="C900" s="195"/>
      <c r="D900" s="101"/>
      <c r="E900" s="101"/>
      <c r="G900" s="193"/>
    </row>
    <row r="901" spans="1:7">
      <c r="A901" s="154" t="s">
        <v>740</v>
      </c>
      <c r="B901" s="194">
        <v>411</v>
      </c>
      <c r="C901" s="195">
        <v>1089</v>
      </c>
      <c r="D901" s="101"/>
      <c r="E901" s="101"/>
      <c r="G901" s="193"/>
    </row>
    <row r="902" spans="1:7">
      <c r="A902" s="154" t="s">
        <v>741</v>
      </c>
      <c r="B902" s="101">
        <f>SUM(B903:B908)</f>
        <v>290</v>
      </c>
      <c r="C902" s="101">
        <f>SUM(C903:C908)</f>
        <v>434</v>
      </c>
      <c r="D902" s="101"/>
      <c r="E902" s="101"/>
      <c r="G902" s="193"/>
    </row>
    <row r="903" spans="1:7">
      <c r="A903" s="154" t="s">
        <v>742</v>
      </c>
      <c r="B903" s="204">
        <v>0</v>
      </c>
      <c r="C903" s="195">
        <v>0</v>
      </c>
      <c r="D903" s="101"/>
      <c r="E903" s="101"/>
      <c r="G903" s="193"/>
    </row>
    <row r="904" spans="1:7">
      <c r="A904" s="154" t="s">
        <v>743</v>
      </c>
      <c r="B904" s="204">
        <v>0</v>
      </c>
      <c r="C904" s="195">
        <v>0</v>
      </c>
      <c r="D904" s="101"/>
      <c r="E904" s="101"/>
      <c r="G904" s="193"/>
    </row>
    <row r="905" spans="1:7">
      <c r="A905" s="154" t="s">
        <v>744</v>
      </c>
      <c r="B905" s="204">
        <v>287</v>
      </c>
      <c r="C905" s="195">
        <v>394</v>
      </c>
      <c r="D905" s="101"/>
      <c r="E905" s="101"/>
      <c r="G905" s="193"/>
    </row>
    <row r="906" spans="1:7">
      <c r="A906" s="154" t="s">
        <v>745</v>
      </c>
      <c r="B906" s="204">
        <v>0</v>
      </c>
      <c r="C906" s="195">
        <v>0</v>
      </c>
      <c r="D906" s="101"/>
      <c r="E906" s="101"/>
      <c r="G906" s="193"/>
    </row>
    <row r="907" spans="1:7">
      <c r="A907" s="154" t="s">
        <v>746</v>
      </c>
      <c r="B907" s="204">
        <v>0</v>
      </c>
      <c r="C907" s="195">
        <v>0</v>
      </c>
      <c r="D907" s="101"/>
      <c r="E907" s="101"/>
      <c r="G907" s="193"/>
    </row>
    <row r="908" spans="1:7">
      <c r="A908" s="154" t="s">
        <v>747</v>
      </c>
      <c r="B908" s="204">
        <v>3</v>
      </c>
      <c r="C908" s="195">
        <v>40</v>
      </c>
      <c r="D908" s="101"/>
      <c r="E908" s="101"/>
      <c r="G908" s="193"/>
    </row>
    <row r="909" spans="1:7">
      <c r="A909" s="154" t="s">
        <v>748</v>
      </c>
      <c r="B909" s="101">
        <f>SUM(B910:B911)</f>
        <v>0</v>
      </c>
      <c r="C909" s="101">
        <f>SUM(C910:C911)</f>
        <v>221</v>
      </c>
      <c r="D909" s="101"/>
      <c r="E909" s="101"/>
      <c r="G909" s="193"/>
    </row>
    <row r="910" spans="1:7">
      <c r="A910" s="154" t="s">
        <v>749</v>
      </c>
      <c r="B910" s="101"/>
      <c r="C910" s="195">
        <v>221</v>
      </c>
      <c r="D910" s="101"/>
      <c r="E910" s="101"/>
      <c r="G910" s="193"/>
    </row>
    <row r="911" spans="1:7">
      <c r="A911" s="154" t="s">
        <v>750</v>
      </c>
      <c r="B911" s="101"/>
      <c r="C911" s="101"/>
      <c r="D911" s="101"/>
      <c r="E911" s="101"/>
      <c r="G911" s="193"/>
    </row>
    <row r="912" spans="1:7">
      <c r="A912" s="154" t="s">
        <v>751</v>
      </c>
      <c r="B912" s="101">
        <f>SUM(B913:B914)</f>
        <v>13909</v>
      </c>
      <c r="C912" s="101">
        <f>SUM(C913:C914)</f>
        <v>17010</v>
      </c>
      <c r="D912" s="101"/>
      <c r="E912" s="101"/>
      <c r="G912" s="193"/>
    </row>
    <row r="913" spans="1:7">
      <c r="A913" s="154" t="s">
        <v>752</v>
      </c>
      <c r="B913" s="101"/>
      <c r="C913" s="101"/>
      <c r="D913" s="101"/>
      <c r="E913" s="101"/>
      <c r="G913" s="193"/>
    </row>
    <row r="914" spans="1:7">
      <c r="A914" s="154" t="s">
        <v>753</v>
      </c>
      <c r="B914" s="194">
        <v>13909</v>
      </c>
      <c r="C914" s="195">
        <v>17010</v>
      </c>
      <c r="D914" s="101"/>
      <c r="E914" s="101"/>
      <c r="G914" s="193"/>
    </row>
    <row r="915" spans="1:7">
      <c r="A915" s="155" t="s">
        <v>754</v>
      </c>
      <c r="B915" s="101">
        <f>SUM(B916+B939+B949+B959+B964+B971+B976)</f>
        <v>15793</v>
      </c>
      <c r="C915" s="101">
        <f>SUM(C916+C939+C949+C959+C964+C971+C976)</f>
        <v>4731</v>
      </c>
      <c r="D915" s="101"/>
      <c r="E915" s="101"/>
      <c r="G915" s="193"/>
    </row>
    <row r="916" spans="1:7">
      <c r="A916" s="154" t="s">
        <v>755</v>
      </c>
      <c r="B916" s="101">
        <f>SUM(B917:B938)</f>
        <v>509</v>
      </c>
      <c r="C916" s="101">
        <v>262</v>
      </c>
      <c r="D916" s="101"/>
      <c r="E916" s="101"/>
      <c r="G916" s="193"/>
    </row>
    <row r="917" spans="1:7">
      <c r="A917" s="154" t="s">
        <v>64</v>
      </c>
      <c r="B917" s="204">
        <v>269</v>
      </c>
      <c r="C917" s="195">
        <v>262</v>
      </c>
      <c r="D917" s="101"/>
      <c r="E917" s="101"/>
      <c r="G917" s="193"/>
    </row>
    <row r="918" spans="1:7">
      <c r="A918" s="154" t="s">
        <v>65</v>
      </c>
      <c r="B918" s="204">
        <v>0</v>
      </c>
      <c r="C918" s="195">
        <v>0</v>
      </c>
      <c r="D918" s="101"/>
      <c r="E918" s="101"/>
      <c r="G918" s="193"/>
    </row>
    <row r="919" spans="1:7">
      <c r="A919" s="154" t="s">
        <v>66</v>
      </c>
      <c r="B919" s="204">
        <v>0</v>
      </c>
      <c r="C919" s="195">
        <v>0</v>
      </c>
      <c r="D919" s="101"/>
      <c r="E919" s="101"/>
      <c r="G919" s="193"/>
    </row>
    <row r="920" spans="1:7">
      <c r="A920" s="154" t="s">
        <v>756</v>
      </c>
      <c r="B920" s="204">
        <v>0</v>
      </c>
      <c r="C920" s="195">
        <v>0</v>
      </c>
      <c r="D920" s="101"/>
      <c r="E920" s="101"/>
      <c r="G920" s="193"/>
    </row>
    <row r="921" spans="1:7">
      <c r="A921" s="154" t="s">
        <v>757</v>
      </c>
      <c r="B921" s="204">
        <v>0</v>
      </c>
      <c r="C921" s="195">
        <v>0</v>
      </c>
      <c r="D921" s="101"/>
      <c r="E921" s="101"/>
      <c r="G921" s="193"/>
    </row>
    <row r="922" spans="1:7">
      <c r="A922" s="154" t="s">
        <v>758</v>
      </c>
      <c r="B922" s="204">
        <v>0</v>
      </c>
      <c r="C922" s="195">
        <v>0</v>
      </c>
      <c r="D922" s="101"/>
      <c r="E922" s="101"/>
      <c r="G922" s="193"/>
    </row>
    <row r="923" spans="1:7">
      <c r="A923" s="154" t="s">
        <v>759</v>
      </c>
      <c r="B923" s="204">
        <v>0</v>
      </c>
      <c r="C923" s="195">
        <v>0</v>
      </c>
      <c r="D923" s="101"/>
      <c r="E923" s="101"/>
      <c r="G923" s="193"/>
    </row>
    <row r="924" spans="1:7">
      <c r="A924" s="154" t="s">
        <v>760</v>
      </c>
      <c r="B924" s="204">
        <v>0</v>
      </c>
      <c r="C924" s="195">
        <v>0</v>
      </c>
      <c r="D924" s="101"/>
      <c r="E924" s="101"/>
      <c r="G924" s="193"/>
    </row>
    <row r="925" spans="1:7">
      <c r="A925" s="154" t="s">
        <v>761</v>
      </c>
      <c r="B925" s="204">
        <v>0</v>
      </c>
      <c r="C925" s="195">
        <v>0</v>
      </c>
      <c r="D925" s="101"/>
      <c r="E925" s="101"/>
      <c r="G925" s="193"/>
    </row>
    <row r="926" spans="1:7">
      <c r="A926" s="154" t="s">
        <v>762</v>
      </c>
      <c r="B926" s="204">
        <v>0</v>
      </c>
      <c r="C926" s="195">
        <v>0</v>
      </c>
      <c r="D926" s="101"/>
      <c r="E926" s="101"/>
      <c r="G926" s="193"/>
    </row>
    <row r="927" spans="1:7">
      <c r="A927" s="154" t="s">
        <v>763</v>
      </c>
      <c r="B927" s="204">
        <v>0</v>
      </c>
      <c r="C927" s="195">
        <v>0</v>
      </c>
      <c r="D927" s="101"/>
      <c r="E927" s="101"/>
      <c r="G927" s="193"/>
    </row>
    <row r="928" spans="1:7">
      <c r="A928" s="154" t="s">
        <v>764</v>
      </c>
      <c r="B928" s="204">
        <v>0</v>
      </c>
      <c r="C928" s="195">
        <v>0</v>
      </c>
      <c r="D928" s="101"/>
      <c r="E928" s="101"/>
      <c r="G928" s="193"/>
    </row>
    <row r="929" spans="1:7">
      <c r="A929" s="154" t="s">
        <v>765</v>
      </c>
      <c r="B929" s="204">
        <v>0</v>
      </c>
      <c r="C929" s="195">
        <v>0</v>
      </c>
      <c r="D929" s="101"/>
      <c r="E929" s="101"/>
      <c r="G929" s="193"/>
    </row>
    <row r="930" spans="1:7">
      <c r="A930" s="154" t="s">
        <v>766</v>
      </c>
      <c r="B930" s="204">
        <v>0</v>
      </c>
      <c r="C930" s="195">
        <v>0</v>
      </c>
      <c r="D930" s="101"/>
      <c r="E930" s="101"/>
      <c r="G930" s="193"/>
    </row>
    <row r="931" spans="1:7">
      <c r="A931" s="154" t="s">
        <v>767</v>
      </c>
      <c r="B931" s="204">
        <v>0</v>
      </c>
      <c r="C931" s="195">
        <v>0</v>
      </c>
      <c r="D931" s="101"/>
      <c r="E931" s="101"/>
      <c r="G931" s="193"/>
    </row>
    <row r="932" spans="1:7">
      <c r="A932" s="154" t="s">
        <v>768</v>
      </c>
      <c r="B932" s="204">
        <v>0</v>
      </c>
      <c r="C932" s="195">
        <v>0</v>
      </c>
      <c r="D932" s="101"/>
      <c r="E932" s="101"/>
      <c r="G932" s="193"/>
    </row>
    <row r="933" spans="1:7">
      <c r="A933" s="154" t="s">
        <v>769</v>
      </c>
      <c r="B933" s="204">
        <v>0</v>
      </c>
      <c r="C933" s="195">
        <v>0</v>
      </c>
      <c r="D933" s="101"/>
      <c r="E933" s="101"/>
      <c r="G933" s="193"/>
    </row>
    <row r="934" spans="1:7">
      <c r="A934" s="154" t="s">
        <v>770</v>
      </c>
      <c r="B934" s="204">
        <v>0</v>
      </c>
      <c r="C934" s="195">
        <v>0</v>
      </c>
      <c r="D934" s="101"/>
      <c r="E934" s="101"/>
      <c r="G934" s="193"/>
    </row>
    <row r="935" spans="1:7">
      <c r="A935" s="154" t="s">
        <v>771</v>
      </c>
      <c r="B935" s="204">
        <v>0</v>
      </c>
      <c r="C935" s="195">
        <v>0</v>
      </c>
      <c r="D935" s="101"/>
      <c r="E935" s="101"/>
      <c r="G935" s="193"/>
    </row>
    <row r="936" spans="1:7">
      <c r="A936" s="154" t="s">
        <v>772</v>
      </c>
      <c r="B936" s="204">
        <v>0</v>
      </c>
      <c r="C936" s="195">
        <v>0</v>
      </c>
      <c r="D936" s="101"/>
      <c r="E936" s="101"/>
      <c r="G936" s="193"/>
    </row>
    <row r="937" spans="1:7">
      <c r="A937" s="154" t="s">
        <v>773</v>
      </c>
      <c r="B937" s="204">
        <v>0</v>
      </c>
      <c r="C937" s="195">
        <v>0</v>
      </c>
      <c r="D937" s="101"/>
      <c r="E937" s="101"/>
      <c r="G937" s="193"/>
    </row>
    <row r="938" spans="1:7">
      <c r="A938" s="154" t="s">
        <v>774</v>
      </c>
      <c r="B938" s="204">
        <v>240</v>
      </c>
      <c r="C938" s="195">
        <v>0</v>
      </c>
      <c r="D938" s="101"/>
      <c r="E938" s="101"/>
      <c r="G938" s="193"/>
    </row>
    <row r="939" spans="1:7">
      <c r="A939" s="154" t="s">
        <v>775</v>
      </c>
      <c r="B939" s="101">
        <f>SUM(B940:B948)</f>
        <v>0</v>
      </c>
      <c r="C939" s="101">
        <f>SUM(C940:C948)</f>
        <v>0</v>
      </c>
      <c r="D939" s="101"/>
      <c r="E939" s="101"/>
      <c r="G939" s="193"/>
    </row>
    <row r="940" spans="1:7">
      <c r="A940" s="154" t="s">
        <v>64</v>
      </c>
      <c r="B940" s="101"/>
      <c r="C940" s="101"/>
      <c r="D940" s="101"/>
      <c r="E940" s="101"/>
      <c r="G940" s="193"/>
    </row>
    <row r="941" spans="1:7">
      <c r="A941" s="154" t="s">
        <v>65</v>
      </c>
      <c r="B941" s="101"/>
      <c r="C941" s="101"/>
      <c r="D941" s="101"/>
      <c r="E941" s="101"/>
      <c r="G941" s="193"/>
    </row>
    <row r="942" spans="1:7">
      <c r="A942" s="154" t="s">
        <v>66</v>
      </c>
      <c r="B942" s="101"/>
      <c r="C942" s="101"/>
      <c r="D942" s="101"/>
      <c r="E942" s="101"/>
      <c r="G942" s="193"/>
    </row>
    <row r="943" spans="1:7">
      <c r="A943" s="154" t="s">
        <v>776</v>
      </c>
      <c r="B943" s="101"/>
      <c r="C943" s="101"/>
      <c r="D943" s="101"/>
      <c r="E943" s="101"/>
      <c r="G943" s="193"/>
    </row>
    <row r="944" spans="1:7">
      <c r="A944" s="154" t="s">
        <v>777</v>
      </c>
      <c r="B944" s="101"/>
      <c r="C944" s="101"/>
      <c r="D944" s="101"/>
      <c r="E944" s="101"/>
      <c r="G944" s="193"/>
    </row>
    <row r="945" spans="1:7">
      <c r="A945" s="154" t="s">
        <v>778</v>
      </c>
      <c r="B945" s="101"/>
      <c r="C945" s="101"/>
      <c r="D945" s="101"/>
      <c r="E945" s="101"/>
      <c r="G945" s="193"/>
    </row>
    <row r="946" spans="1:7">
      <c r="A946" s="154" t="s">
        <v>779</v>
      </c>
      <c r="B946" s="101"/>
      <c r="C946" s="101"/>
      <c r="D946" s="101"/>
      <c r="E946" s="101"/>
      <c r="G946" s="193"/>
    </row>
    <row r="947" spans="1:7">
      <c r="A947" s="154" t="s">
        <v>780</v>
      </c>
      <c r="B947" s="101"/>
      <c r="C947" s="101"/>
      <c r="D947" s="101"/>
      <c r="E947" s="101"/>
      <c r="G947" s="193"/>
    </row>
    <row r="948" spans="1:7">
      <c r="A948" s="154" t="s">
        <v>781</v>
      </c>
      <c r="B948" s="101"/>
      <c r="C948" s="101"/>
      <c r="D948" s="101"/>
      <c r="E948" s="101"/>
      <c r="G948" s="193"/>
    </row>
    <row r="949" spans="1:7">
      <c r="A949" s="154" t="s">
        <v>782</v>
      </c>
      <c r="B949" s="101">
        <f>SUM(B950:B958)</f>
        <v>0</v>
      </c>
      <c r="C949" s="101">
        <f>SUM(C950:C958)</f>
        <v>0</v>
      </c>
      <c r="D949" s="101"/>
      <c r="E949" s="101"/>
      <c r="G949" s="193"/>
    </row>
    <row r="950" spans="1:7">
      <c r="A950" s="154" t="s">
        <v>64</v>
      </c>
      <c r="B950" s="101"/>
      <c r="C950" s="101"/>
      <c r="D950" s="101"/>
      <c r="E950" s="101"/>
      <c r="G950" s="193"/>
    </row>
    <row r="951" spans="1:7">
      <c r="A951" s="154" t="s">
        <v>65</v>
      </c>
      <c r="B951" s="101"/>
      <c r="C951" s="101"/>
      <c r="D951" s="101"/>
      <c r="E951" s="101"/>
      <c r="G951" s="193"/>
    </row>
    <row r="952" spans="1:7">
      <c r="A952" s="154" t="s">
        <v>66</v>
      </c>
      <c r="B952" s="101"/>
      <c r="C952" s="101"/>
      <c r="D952" s="101"/>
      <c r="E952" s="101"/>
      <c r="G952" s="193"/>
    </row>
    <row r="953" spans="1:7">
      <c r="A953" s="154" t="s">
        <v>783</v>
      </c>
      <c r="B953" s="101"/>
      <c r="C953" s="101"/>
      <c r="D953" s="101"/>
      <c r="E953" s="101"/>
      <c r="G953" s="193"/>
    </row>
    <row r="954" spans="1:7">
      <c r="A954" s="154" t="s">
        <v>784</v>
      </c>
      <c r="B954" s="101"/>
      <c r="C954" s="101"/>
      <c r="D954" s="101"/>
      <c r="E954" s="101"/>
      <c r="G954" s="193"/>
    </row>
    <row r="955" spans="1:7">
      <c r="A955" s="154" t="s">
        <v>785</v>
      </c>
      <c r="B955" s="101"/>
      <c r="C955" s="101"/>
      <c r="D955" s="101"/>
      <c r="E955" s="101"/>
      <c r="G955" s="193"/>
    </row>
    <row r="956" spans="1:7">
      <c r="A956" s="154" t="s">
        <v>786</v>
      </c>
      <c r="B956" s="101"/>
      <c r="C956" s="101"/>
      <c r="D956" s="101"/>
      <c r="E956" s="101"/>
      <c r="G956" s="193"/>
    </row>
    <row r="957" spans="1:7">
      <c r="A957" s="154" t="s">
        <v>787</v>
      </c>
      <c r="B957" s="101"/>
      <c r="C957" s="101"/>
      <c r="D957" s="101"/>
      <c r="E957" s="101"/>
      <c r="G957" s="193"/>
    </row>
    <row r="958" spans="1:7">
      <c r="A958" s="154" t="s">
        <v>788</v>
      </c>
      <c r="B958" s="101"/>
      <c r="C958" s="101"/>
      <c r="D958" s="101"/>
      <c r="E958" s="101"/>
      <c r="G958" s="193"/>
    </row>
    <row r="959" spans="1:7">
      <c r="A959" s="154" t="s">
        <v>789</v>
      </c>
      <c r="B959" s="101">
        <f>SUM(B960:B963)</f>
        <v>162</v>
      </c>
      <c r="C959" s="101">
        <f>SUM(C960:C963)</f>
        <v>16</v>
      </c>
      <c r="D959" s="101"/>
      <c r="E959" s="101"/>
      <c r="G959" s="193"/>
    </row>
    <row r="960" spans="1:7">
      <c r="A960" s="154" t="s">
        <v>790</v>
      </c>
      <c r="B960" s="204">
        <v>60</v>
      </c>
      <c r="C960" s="195">
        <v>16</v>
      </c>
      <c r="D960" s="101"/>
      <c r="E960" s="101"/>
      <c r="G960" s="193"/>
    </row>
    <row r="961" spans="1:7">
      <c r="A961" s="154" t="s">
        <v>791</v>
      </c>
      <c r="B961" s="204">
        <v>0</v>
      </c>
      <c r="C961" s="195">
        <v>0</v>
      </c>
      <c r="D961" s="101"/>
      <c r="E961" s="101"/>
      <c r="G961" s="193"/>
    </row>
    <row r="962" spans="1:7">
      <c r="A962" s="154" t="s">
        <v>792</v>
      </c>
      <c r="B962" s="204">
        <v>0</v>
      </c>
      <c r="C962" s="195">
        <v>0</v>
      </c>
      <c r="D962" s="101"/>
      <c r="E962" s="101"/>
      <c r="G962" s="193"/>
    </row>
    <row r="963" spans="1:7">
      <c r="A963" s="154" t="s">
        <v>793</v>
      </c>
      <c r="B963" s="204">
        <v>102</v>
      </c>
      <c r="C963" s="195">
        <v>0</v>
      </c>
      <c r="D963" s="101"/>
      <c r="E963" s="101"/>
      <c r="G963" s="193"/>
    </row>
    <row r="964" spans="1:7">
      <c r="A964" s="154" t="s">
        <v>794</v>
      </c>
      <c r="B964" s="101">
        <f>SUM(B965:B970)</f>
        <v>2</v>
      </c>
      <c r="C964" s="101">
        <f>SUM(C965:C970)</f>
        <v>2</v>
      </c>
      <c r="D964" s="101"/>
      <c r="E964" s="101"/>
      <c r="G964" s="193"/>
    </row>
    <row r="965" spans="1:7">
      <c r="A965" s="154" t="s">
        <v>64</v>
      </c>
      <c r="B965" s="101"/>
      <c r="C965" s="101"/>
      <c r="D965" s="101"/>
      <c r="E965" s="101"/>
      <c r="G965" s="193"/>
    </row>
    <row r="966" spans="1:7">
      <c r="A966" s="154" t="s">
        <v>65</v>
      </c>
      <c r="B966" s="101"/>
      <c r="C966" s="101"/>
      <c r="D966" s="101"/>
      <c r="E966" s="101"/>
      <c r="G966" s="193"/>
    </row>
    <row r="967" spans="1:7">
      <c r="A967" s="154" t="s">
        <v>66</v>
      </c>
      <c r="B967" s="101"/>
      <c r="C967" s="101"/>
      <c r="D967" s="101"/>
      <c r="E967" s="101"/>
      <c r="G967" s="193"/>
    </row>
    <row r="968" spans="1:7">
      <c r="A968" s="154" t="s">
        <v>780</v>
      </c>
      <c r="B968" s="101"/>
      <c r="C968" s="101"/>
      <c r="D968" s="101"/>
      <c r="E968" s="101"/>
      <c r="G968" s="193"/>
    </row>
    <row r="969" spans="1:7">
      <c r="A969" s="154" t="s">
        <v>795</v>
      </c>
      <c r="B969" s="101"/>
      <c r="C969" s="101"/>
      <c r="D969" s="101"/>
      <c r="E969" s="101"/>
      <c r="G969" s="193"/>
    </row>
    <row r="970" spans="1:7">
      <c r="A970" s="154" t="s">
        <v>796</v>
      </c>
      <c r="B970" s="196">
        <v>2</v>
      </c>
      <c r="C970" s="101">
        <v>2</v>
      </c>
      <c r="D970" s="101"/>
      <c r="E970" s="101"/>
      <c r="G970" s="193"/>
    </row>
    <row r="971" spans="1:7">
      <c r="A971" s="154" t="s">
        <v>797</v>
      </c>
      <c r="B971" s="101">
        <f>SUM(B972:B975)</f>
        <v>15120</v>
      </c>
      <c r="C971" s="101">
        <f>SUM(C972:C975)</f>
        <v>4451</v>
      </c>
      <c r="D971" s="101"/>
      <c r="E971" s="101"/>
      <c r="G971" s="193"/>
    </row>
    <row r="972" spans="1:7">
      <c r="A972" s="154" t="s">
        <v>798</v>
      </c>
      <c r="B972" s="204">
        <v>9048</v>
      </c>
      <c r="C972" s="195">
        <v>4451</v>
      </c>
      <c r="D972" s="101"/>
      <c r="E972" s="101"/>
      <c r="G972" s="193"/>
    </row>
    <row r="973" spans="1:7">
      <c r="A973" s="154" t="s">
        <v>799</v>
      </c>
      <c r="B973" s="204">
        <v>6072</v>
      </c>
      <c r="C973" s="195"/>
      <c r="D973" s="101"/>
      <c r="E973" s="101"/>
      <c r="G973" s="193"/>
    </row>
    <row r="974" spans="1:7">
      <c r="A974" s="154" t="s">
        <v>800</v>
      </c>
      <c r="B974" s="204">
        <v>0</v>
      </c>
      <c r="C974" s="195">
        <v>0</v>
      </c>
      <c r="D974" s="101"/>
      <c r="E974" s="101"/>
      <c r="G974" s="193"/>
    </row>
    <row r="975" spans="1:7">
      <c r="A975" s="154" t="s">
        <v>801</v>
      </c>
      <c r="B975" s="204">
        <v>0</v>
      </c>
      <c r="C975" s="195">
        <v>0</v>
      </c>
      <c r="D975" s="101"/>
      <c r="E975" s="101"/>
      <c r="G975" s="193"/>
    </row>
    <row r="976" spans="1:7">
      <c r="A976" s="154" t="s">
        <v>802</v>
      </c>
      <c r="B976" s="101">
        <f>SUM(B977:B978)</f>
        <v>0</v>
      </c>
      <c r="C976" s="101">
        <f>SUM(C977:C978)</f>
        <v>0</v>
      </c>
      <c r="D976" s="101"/>
      <c r="E976" s="101"/>
      <c r="G976" s="193"/>
    </row>
    <row r="977" spans="1:7">
      <c r="A977" s="154" t="s">
        <v>803</v>
      </c>
      <c r="B977" s="196"/>
      <c r="C977" s="101"/>
      <c r="D977" s="101"/>
      <c r="E977" s="101"/>
      <c r="G977" s="193"/>
    </row>
    <row r="978" spans="1:7">
      <c r="A978" s="154" t="s">
        <v>804</v>
      </c>
      <c r="B978" s="101"/>
      <c r="C978" s="101"/>
      <c r="D978" s="101"/>
      <c r="E978" s="101"/>
      <c r="G978" s="193"/>
    </row>
    <row r="979" spans="1:7">
      <c r="A979" s="154" t="s">
        <v>805</v>
      </c>
      <c r="B979" s="101">
        <f>SUM(B980+B990+B1006+B1011+B1025+B1032+B1039)</f>
        <v>8886</v>
      </c>
      <c r="C979" s="101">
        <f>SUM(C980+C990+C1006+C1011+C1025+C1032+C1039)</f>
        <v>615</v>
      </c>
      <c r="D979" s="101"/>
      <c r="E979" s="101"/>
      <c r="G979" s="193"/>
    </row>
    <row r="980" spans="1:7">
      <c r="A980" s="154" t="s">
        <v>806</v>
      </c>
      <c r="B980" s="101">
        <f>SUM(B981:B989)</f>
        <v>0</v>
      </c>
      <c r="C980" s="101">
        <f>SUM(C981:C989)</f>
        <v>0</v>
      </c>
      <c r="D980" s="101"/>
      <c r="E980" s="101"/>
      <c r="G980" s="193"/>
    </row>
    <row r="981" spans="1:7">
      <c r="A981" s="154" t="s">
        <v>64</v>
      </c>
      <c r="B981" s="101"/>
      <c r="C981" s="101"/>
      <c r="D981" s="101"/>
      <c r="E981" s="101"/>
      <c r="G981" s="193"/>
    </row>
    <row r="982" spans="1:7">
      <c r="A982" s="154" t="s">
        <v>65</v>
      </c>
      <c r="B982" s="101"/>
      <c r="C982" s="101"/>
      <c r="D982" s="101"/>
      <c r="E982" s="101"/>
      <c r="G982" s="193"/>
    </row>
    <row r="983" spans="1:7">
      <c r="A983" s="154" t="s">
        <v>66</v>
      </c>
      <c r="B983" s="101"/>
      <c r="C983" s="101"/>
      <c r="D983" s="101"/>
      <c r="E983" s="101"/>
      <c r="G983" s="193"/>
    </row>
    <row r="984" spans="1:7">
      <c r="A984" s="154" t="s">
        <v>807</v>
      </c>
      <c r="B984" s="101"/>
      <c r="C984" s="101"/>
      <c r="D984" s="101"/>
      <c r="E984" s="101"/>
      <c r="G984" s="193"/>
    </row>
    <row r="985" spans="1:7">
      <c r="A985" s="154" t="s">
        <v>808</v>
      </c>
      <c r="B985" s="101"/>
      <c r="C985" s="101"/>
      <c r="D985" s="101"/>
      <c r="E985" s="101"/>
      <c r="G985" s="193"/>
    </row>
    <row r="986" spans="1:7">
      <c r="A986" s="154" t="s">
        <v>809</v>
      </c>
      <c r="B986" s="101"/>
      <c r="C986" s="101"/>
      <c r="D986" s="101"/>
      <c r="E986" s="101"/>
      <c r="G986" s="193"/>
    </row>
    <row r="987" spans="1:7">
      <c r="A987" s="154" t="s">
        <v>810</v>
      </c>
      <c r="B987" s="101"/>
      <c r="C987" s="101"/>
      <c r="D987" s="101"/>
      <c r="E987" s="101"/>
      <c r="G987" s="193"/>
    </row>
    <row r="988" spans="1:7">
      <c r="A988" s="154" t="s">
        <v>811</v>
      </c>
      <c r="B988" s="101"/>
      <c r="C988" s="101"/>
      <c r="D988" s="101"/>
      <c r="E988" s="101"/>
      <c r="G988" s="193"/>
    </row>
    <row r="989" spans="1:7">
      <c r="A989" s="154" t="s">
        <v>812</v>
      </c>
      <c r="B989" s="101"/>
      <c r="C989" s="101"/>
      <c r="D989" s="101"/>
      <c r="E989" s="101"/>
      <c r="G989" s="193"/>
    </row>
    <row r="990" spans="1:7">
      <c r="A990" s="154" t="s">
        <v>813</v>
      </c>
      <c r="B990" s="101">
        <f>SUM(B991:B1005)</f>
        <v>3330</v>
      </c>
      <c r="C990" s="101">
        <f>SUM(C991:C1005)</f>
        <v>0</v>
      </c>
      <c r="D990" s="101"/>
      <c r="E990" s="101"/>
      <c r="G990" s="193"/>
    </row>
    <row r="991" spans="1:7">
      <c r="A991" s="154" t="s">
        <v>64</v>
      </c>
      <c r="B991" s="204">
        <v>0</v>
      </c>
      <c r="C991" s="195">
        <v>0</v>
      </c>
      <c r="D991" s="101"/>
      <c r="E991" s="101"/>
      <c r="G991" s="193"/>
    </row>
    <row r="992" spans="1:7">
      <c r="A992" s="154" t="s">
        <v>65</v>
      </c>
      <c r="B992" s="204">
        <v>0</v>
      </c>
      <c r="C992" s="195">
        <v>0</v>
      </c>
      <c r="D992" s="101"/>
      <c r="E992" s="101"/>
      <c r="G992" s="193"/>
    </row>
    <row r="993" spans="1:7">
      <c r="A993" s="154" t="s">
        <v>66</v>
      </c>
      <c r="B993" s="204">
        <v>0</v>
      </c>
      <c r="C993" s="195">
        <v>0</v>
      </c>
      <c r="D993" s="101"/>
      <c r="E993" s="101"/>
      <c r="G993" s="193"/>
    </row>
    <row r="994" spans="1:7">
      <c r="A994" s="154" t="s">
        <v>814</v>
      </c>
      <c r="B994" s="204">
        <v>2498</v>
      </c>
      <c r="C994" s="195">
        <v>0</v>
      </c>
      <c r="D994" s="101"/>
      <c r="E994" s="101"/>
      <c r="G994" s="193"/>
    </row>
    <row r="995" spans="1:7">
      <c r="A995" s="154" t="s">
        <v>815</v>
      </c>
      <c r="B995" s="204">
        <v>0</v>
      </c>
      <c r="C995" s="195">
        <v>0</v>
      </c>
      <c r="D995" s="101"/>
      <c r="E995" s="101"/>
      <c r="G995" s="193"/>
    </row>
    <row r="996" spans="1:7">
      <c r="A996" s="154" t="s">
        <v>816</v>
      </c>
      <c r="B996" s="204">
        <v>0</v>
      </c>
      <c r="C996" s="195">
        <v>0</v>
      </c>
      <c r="D996" s="101"/>
      <c r="E996" s="101"/>
      <c r="G996" s="193"/>
    </row>
    <row r="997" spans="1:7">
      <c r="A997" s="154" t="s">
        <v>817</v>
      </c>
      <c r="B997" s="204">
        <v>0</v>
      </c>
      <c r="C997" s="195">
        <v>0</v>
      </c>
      <c r="D997" s="101"/>
      <c r="E997" s="101"/>
      <c r="G997" s="193"/>
    </row>
    <row r="998" spans="1:7">
      <c r="A998" s="154" t="s">
        <v>818</v>
      </c>
      <c r="B998" s="204">
        <v>0</v>
      </c>
      <c r="C998" s="195">
        <v>0</v>
      </c>
      <c r="D998" s="101"/>
      <c r="E998" s="101"/>
      <c r="G998" s="193"/>
    </row>
    <row r="999" spans="1:7">
      <c r="A999" s="154" t="s">
        <v>819</v>
      </c>
      <c r="B999" s="204">
        <v>0</v>
      </c>
      <c r="C999" s="195">
        <v>0</v>
      </c>
      <c r="D999" s="101"/>
      <c r="E999" s="101"/>
      <c r="G999" s="193"/>
    </row>
    <row r="1000" spans="1:7">
      <c r="A1000" s="154" t="s">
        <v>820</v>
      </c>
      <c r="B1000" s="204">
        <v>0</v>
      </c>
      <c r="C1000" s="195">
        <v>0</v>
      </c>
      <c r="D1000" s="101"/>
      <c r="E1000" s="101"/>
      <c r="G1000" s="193"/>
    </row>
    <row r="1001" spans="1:7">
      <c r="A1001" s="154" t="s">
        <v>821</v>
      </c>
      <c r="B1001" s="204">
        <v>0</v>
      </c>
      <c r="C1001" s="195">
        <v>0</v>
      </c>
      <c r="D1001" s="101"/>
      <c r="E1001" s="101"/>
      <c r="G1001" s="193"/>
    </row>
    <row r="1002" spans="1:7">
      <c r="A1002" s="154" t="s">
        <v>822</v>
      </c>
      <c r="B1002" s="204">
        <v>0</v>
      </c>
      <c r="C1002" s="195">
        <v>0</v>
      </c>
      <c r="D1002" s="101"/>
      <c r="E1002" s="101"/>
      <c r="G1002" s="193"/>
    </row>
    <row r="1003" spans="1:7">
      <c r="A1003" s="154" t="s">
        <v>823</v>
      </c>
      <c r="B1003" s="204">
        <v>0</v>
      </c>
      <c r="C1003" s="195">
        <v>0</v>
      </c>
      <c r="D1003" s="101"/>
      <c r="E1003" s="101"/>
      <c r="G1003" s="193"/>
    </row>
    <row r="1004" spans="1:7">
      <c r="A1004" s="154" t="s">
        <v>824</v>
      </c>
      <c r="B1004" s="204">
        <v>0</v>
      </c>
      <c r="C1004" s="195">
        <v>0</v>
      </c>
      <c r="D1004" s="101"/>
      <c r="E1004" s="101"/>
      <c r="G1004" s="193"/>
    </row>
    <row r="1005" spans="1:7">
      <c r="A1005" s="154" t="s">
        <v>825</v>
      </c>
      <c r="B1005" s="204">
        <v>832</v>
      </c>
      <c r="C1005" s="195">
        <v>0</v>
      </c>
      <c r="D1005" s="101"/>
      <c r="E1005" s="101"/>
      <c r="G1005" s="193"/>
    </row>
    <row r="1006" spans="1:7">
      <c r="A1006" s="154" t="s">
        <v>826</v>
      </c>
      <c r="B1006" s="101">
        <f>SUM(B1007:B1010)</f>
        <v>0</v>
      </c>
      <c r="C1006" s="101">
        <f>SUM(C1007:C1010)</f>
        <v>0</v>
      </c>
      <c r="D1006" s="101"/>
      <c r="E1006" s="101"/>
      <c r="G1006" s="193"/>
    </row>
    <row r="1007" spans="1:7">
      <c r="A1007" s="154" t="s">
        <v>64</v>
      </c>
      <c r="B1007" s="101"/>
      <c r="C1007" s="101"/>
      <c r="D1007" s="101"/>
      <c r="E1007" s="101"/>
      <c r="G1007" s="193"/>
    </row>
    <row r="1008" spans="1:7">
      <c r="A1008" s="154" t="s">
        <v>65</v>
      </c>
      <c r="B1008" s="101"/>
      <c r="C1008" s="101"/>
      <c r="D1008" s="101"/>
      <c r="E1008" s="101"/>
      <c r="G1008" s="193"/>
    </row>
    <row r="1009" spans="1:7">
      <c r="A1009" s="154" t="s">
        <v>66</v>
      </c>
      <c r="B1009" s="101"/>
      <c r="C1009" s="101"/>
      <c r="D1009" s="101"/>
      <c r="E1009" s="101"/>
      <c r="G1009" s="193"/>
    </row>
    <row r="1010" spans="1:7">
      <c r="A1010" s="154" t="s">
        <v>827</v>
      </c>
      <c r="B1010" s="101"/>
      <c r="C1010" s="101"/>
      <c r="D1010" s="101"/>
      <c r="E1010" s="101"/>
      <c r="G1010" s="193"/>
    </row>
    <row r="1011" spans="1:7">
      <c r="A1011" s="154" t="s">
        <v>828</v>
      </c>
      <c r="B1011" s="101">
        <f>SUM(B1012:B1024)</f>
        <v>1164</v>
      </c>
      <c r="C1011" s="101">
        <f>SUM(C1012:C1024)</f>
        <v>521</v>
      </c>
      <c r="D1011" s="101"/>
      <c r="E1011" s="101"/>
      <c r="G1011" s="193"/>
    </row>
    <row r="1012" spans="1:7">
      <c r="A1012" s="154" t="s">
        <v>64</v>
      </c>
      <c r="B1012" s="204">
        <v>520</v>
      </c>
      <c r="C1012" s="195">
        <v>521</v>
      </c>
      <c r="D1012" s="101"/>
      <c r="E1012" s="101"/>
      <c r="G1012" s="193"/>
    </row>
    <row r="1013" spans="1:7">
      <c r="A1013" s="154" t="s">
        <v>65</v>
      </c>
      <c r="B1013" s="204">
        <v>333</v>
      </c>
      <c r="C1013" s="195">
        <v>0</v>
      </c>
      <c r="D1013" s="101"/>
      <c r="E1013" s="101"/>
      <c r="G1013" s="193"/>
    </row>
    <row r="1014" spans="1:7">
      <c r="A1014" s="154" t="s">
        <v>66</v>
      </c>
      <c r="B1014" s="204">
        <v>3</v>
      </c>
      <c r="C1014" s="195"/>
      <c r="D1014" s="101"/>
      <c r="E1014" s="101"/>
      <c r="G1014" s="193"/>
    </row>
    <row r="1015" spans="1:7">
      <c r="A1015" s="154" t="s">
        <v>829</v>
      </c>
      <c r="B1015" s="204">
        <v>0</v>
      </c>
      <c r="C1015" s="195">
        <v>0</v>
      </c>
      <c r="D1015" s="101"/>
      <c r="E1015" s="101"/>
      <c r="G1015" s="193"/>
    </row>
    <row r="1016" spans="1:7">
      <c r="A1016" s="154" t="s">
        <v>830</v>
      </c>
      <c r="B1016" s="204">
        <v>0</v>
      </c>
      <c r="C1016" s="195">
        <v>0</v>
      </c>
      <c r="D1016" s="101"/>
      <c r="E1016" s="101"/>
      <c r="G1016" s="193"/>
    </row>
    <row r="1017" spans="1:7">
      <c r="A1017" s="154" t="s">
        <v>831</v>
      </c>
      <c r="B1017" s="204">
        <v>0</v>
      </c>
      <c r="C1017" s="195">
        <v>0</v>
      </c>
      <c r="D1017" s="101"/>
      <c r="E1017" s="101"/>
      <c r="G1017" s="193"/>
    </row>
    <row r="1018" spans="1:7">
      <c r="A1018" s="154" t="s">
        <v>832</v>
      </c>
      <c r="B1018" s="204">
        <v>0</v>
      </c>
      <c r="C1018" s="195">
        <v>0</v>
      </c>
      <c r="D1018" s="101"/>
      <c r="E1018" s="101"/>
      <c r="G1018" s="193"/>
    </row>
    <row r="1019" spans="1:7">
      <c r="A1019" s="154" t="s">
        <v>833</v>
      </c>
      <c r="B1019" s="204">
        <v>0</v>
      </c>
      <c r="C1019" s="195">
        <v>0</v>
      </c>
      <c r="D1019" s="101"/>
      <c r="E1019" s="101"/>
      <c r="G1019" s="193"/>
    </row>
    <row r="1020" spans="1:7">
      <c r="A1020" s="154" t="s">
        <v>834</v>
      </c>
      <c r="B1020" s="204">
        <v>0</v>
      </c>
      <c r="C1020" s="195">
        <v>0</v>
      </c>
      <c r="D1020" s="101"/>
      <c r="E1020" s="101"/>
      <c r="G1020" s="193"/>
    </row>
    <row r="1021" spans="1:7">
      <c r="A1021" s="154" t="s">
        <v>835</v>
      </c>
      <c r="B1021" s="204">
        <v>0</v>
      </c>
      <c r="C1021" s="195">
        <v>0</v>
      </c>
      <c r="D1021" s="101"/>
      <c r="E1021" s="101"/>
      <c r="G1021" s="193"/>
    </row>
    <row r="1022" spans="1:7">
      <c r="A1022" s="154" t="s">
        <v>780</v>
      </c>
      <c r="B1022" s="204">
        <v>0</v>
      </c>
      <c r="C1022" s="195">
        <v>0</v>
      </c>
      <c r="D1022" s="101"/>
      <c r="E1022" s="101"/>
      <c r="G1022" s="193"/>
    </row>
    <row r="1023" spans="1:7">
      <c r="A1023" s="154" t="s">
        <v>836</v>
      </c>
      <c r="B1023" s="204">
        <v>0</v>
      </c>
      <c r="C1023" s="195">
        <v>0</v>
      </c>
      <c r="D1023" s="101"/>
      <c r="E1023" s="101"/>
      <c r="G1023" s="193"/>
    </row>
    <row r="1024" spans="1:7">
      <c r="A1024" s="154" t="s">
        <v>837</v>
      </c>
      <c r="B1024" s="204">
        <v>308</v>
      </c>
      <c r="C1024" s="195">
        <v>0</v>
      </c>
      <c r="D1024" s="101"/>
      <c r="E1024" s="101"/>
      <c r="G1024" s="193"/>
    </row>
    <row r="1025" spans="1:7">
      <c r="A1025" s="154" t="s">
        <v>838</v>
      </c>
      <c r="B1025" s="101">
        <f>SUM(B1026:B1031)</f>
        <v>0</v>
      </c>
      <c r="C1025" s="101">
        <f>SUM(C1026:C1031)</f>
        <v>0</v>
      </c>
      <c r="D1025" s="101"/>
      <c r="E1025" s="101"/>
      <c r="G1025" s="193"/>
    </row>
    <row r="1026" spans="1:7">
      <c r="A1026" s="154" t="s">
        <v>64</v>
      </c>
      <c r="B1026" s="101"/>
      <c r="C1026" s="101"/>
      <c r="D1026" s="101"/>
      <c r="E1026" s="101"/>
      <c r="G1026" s="193"/>
    </row>
    <row r="1027" spans="1:7">
      <c r="A1027" s="154" t="s">
        <v>65</v>
      </c>
      <c r="B1027" s="101"/>
      <c r="C1027" s="101"/>
      <c r="D1027" s="101"/>
      <c r="E1027" s="101"/>
      <c r="G1027" s="193"/>
    </row>
    <row r="1028" spans="1:7">
      <c r="A1028" s="154" t="s">
        <v>66</v>
      </c>
      <c r="B1028" s="101"/>
      <c r="C1028" s="101"/>
      <c r="D1028" s="101"/>
      <c r="E1028" s="101"/>
      <c r="G1028" s="193"/>
    </row>
    <row r="1029" spans="1:7">
      <c r="A1029" s="154" t="s">
        <v>839</v>
      </c>
      <c r="B1029" s="101"/>
      <c r="C1029" s="101"/>
      <c r="D1029" s="101"/>
      <c r="E1029" s="101"/>
      <c r="G1029" s="193"/>
    </row>
    <row r="1030" spans="1:7">
      <c r="A1030" s="154" t="s">
        <v>840</v>
      </c>
      <c r="B1030" s="101"/>
      <c r="C1030" s="101"/>
      <c r="D1030" s="101"/>
      <c r="E1030" s="101"/>
      <c r="G1030" s="193"/>
    </row>
    <row r="1031" spans="1:7">
      <c r="A1031" s="154" t="s">
        <v>841</v>
      </c>
      <c r="B1031" s="101"/>
      <c r="C1031" s="101"/>
      <c r="D1031" s="101"/>
      <c r="E1031" s="101"/>
      <c r="G1031" s="193"/>
    </row>
    <row r="1032" spans="1:7">
      <c r="A1032" s="154" t="s">
        <v>842</v>
      </c>
      <c r="B1032" s="101">
        <f>SUM(B1033:B1038)</f>
        <v>4392</v>
      </c>
      <c r="C1032" s="101">
        <f>SUM(C1033:C1038)</f>
        <v>94</v>
      </c>
      <c r="D1032" s="101"/>
      <c r="E1032" s="101"/>
      <c r="G1032" s="193"/>
    </row>
    <row r="1033" spans="1:7">
      <c r="A1033" s="154" t="s">
        <v>64</v>
      </c>
      <c r="B1033" s="204">
        <v>13</v>
      </c>
      <c r="C1033" s="195">
        <v>0</v>
      </c>
      <c r="D1033" s="101"/>
      <c r="E1033" s="101"/>
      <c r="G1033" s="193"/>
    </row>
    <row r="1034" spans="1:7">
      <c r="A1034" s="154" t="s">
        <v>65</v>
      </c>
      <c r="B1034" s="204">
        <v>0</v>
      </c>
      <c r="C1034" s="195">
        <v>0</v>
      </c>
      <c r="D1034" s="101"/>
      <c r="E1034" s="101"/>
      <c r="G1034" s="193"/>
    </row>
    <row r="1035" spans="1:7">
      <c r="A1035" s="154" t="s">
        <v>66</v>
      </c>
      <c r="B1035" s="204">
        <v>0</v>
      </c>
      <c r="C1035" s="195">
        <v>0</v>
      </c>
      <c r="D1035" s="101"/>
      <c r="E1035" s="101"/>
      <c r="G1035" s="193"/>
    </row>
    <row r="1036" spans="1:7">
      <c r="A1036" s="154" t="s">
        <v>843</v>
      </c>
      <c r="B1036" s="204">
        <v>0</v>
      </c>
      <c r="C1036" s="195">
        <v>0</v>
      </c>
      <c r="D1036" s="101"/>
      <c r="E1036" s="101"/>
      <c r="G1036" s="193"/>
    </row>
    <row r="1037" spans="1:7">
      <c r="A1037" s="154" t="s">
        <v>844</v>
      </c>
      <c r="B1037" s="204">
        <v>3969</v>
      </c>
      <c r="C1037" s="195">
        <v>94</v>
      </c>
      <c r="D1037" s="101"/>
      <c r="E1037" s="101"/>
      <c r="G1037" s="193"/>
    </row>
    <row r="1038" spans="1:7">
      <c r="A1038" s="154" t="s">
        <v>845</v>
      </c>
      <c r="B1038" s="204">
        <v>410</v>
      </c>
      <c r="C1038" s="195">
        <v>0</v>
      </c>
      <c r="D1038" s="101"/>
      <c r="E1038" s="101"/>
      <c r="G1038" s="193"/>
    </row>
    <row r="1039" spans="1:7">
      <c r="A1039" s="154" t="s">
        <v>846</v>
      </c>
      <c r="B1039" s="101">
        <f>SUM(B1040:B1044)</f>
        <v>0</v>
      </c>
      <c r="C1039" s="101">
        <f>SUM(C1040:C1044)</f>
        <v>0</v>
      </c>
      <c r="D1039" s="101"/>
      <c r="E1039" s="101"/>
      <c r="G1039" s="193"/>
    </row>
    <row r="1040" spans="1:7">
      <c r="A1040" s="154" t="s">
        <v>847</v>
      </c>
      <c r="B1040" s="101"/>
      <c r="C1040" s="101"/>
      <c r="D1040" s="101"/>
      <c r="E1040" s="101"/>
      <c r="G1040" s="193"/>
    </row>
    <row r="1041" spans="1:7">
      <c r="A1041" s="154" t="s">
        <v>848</v>
      </c>
      <c r="B1041" s="101"/>
      <c r="C1041" s="101"/>
      <c r="D1041" s="101"/>
      <c r="E1041" s="101"/>
      <c r="G1041" s="193"/>
    </row>
    <row r="1042" spans="1:7">
      <c r="A1042" s="154" t="s">
        <v>849</v>
      </c>
      <c r="B1042" s="101"/>
      <c r="C1042" s="101"/>
      <c r="D1042" s="101"/>
      <c r="E1042" s="101"/>
      <c r="G1042" s="193"/>
    </row>
    <row r="1043" spans="1:7">
      <c r="A1043" s="154" t="s">
        <v>850</v>
      </c>
      <c r="B1043" s="101"/>
      <c r="C1043" s="101"/>
      <c r="D1043" s="101"/>
      <c r="E1043" s="101"/>
      <c r="G1043" s="193"/>
    </row>
    <row r="1044" spans="1:7">
      <c r="A1044" s="154" t="s">
        <v>851</v>
      </c>
      <c r="B1044" s="101"/>
      <c r="C1044" s="101"/>
      <c r="D1044" s="101"/>
      <c r="E1044" s="101"/>
      <c r="G1044" s="193"/>
    </row>
    <row r="1045" spans="1:7">
      <c r="A1045" s="154" t="s">
        <v>852</v>
      </c>
      <c r="B1045" s="101">
        <f>SUM(B1046+B1056+B1062)</f>
        <v>997</v>
      </c>
      <c r="C1045" s="101">
        <f>SUM(C1046+C1056+C1062)</f>
        <v>510</v>
      </c>
      <c r="D1045" s="101"/>
      <c r="E1045" s="101"/>
      <c r="G1045" s="193"/>
    </row>
    <row r="1046" spans="1:7">
      <c r="A1046" s="154" t="s">
        <v>853</v>
      </c>
      <c r="B1046" s="101">
        <f>SUM(B1047:B1055)</f>
        <v>917</v>
      </c>
      <c r="C1046" s="101">
        <f>SUM(C1047:C1055)</f>
        <v>510</v>
      </c>
      <c r="D1046" s="101"/>
      <c r="E1046" s="101"/>
      <c r="G1046" s="193"/>
    </row>
    <row r="1047" spans="1:7">
      <c r="A1047" s="154" t="s">
        <v>64</v>
      </c>
      <c r="B1047" s="194">
        <v>0</v>
      </c>
      <c r="C1047" s="195">
        <v>0</v>
      </c>
      <c r="D1047" s="101"/>
      <c r="E1047" s="101"/>
      <c r="G1047" s="193"/>
    </row>
    <row r="1048" spans="1:7">
      <c r="A1048" s="154" t="s">
        <v>65</v>
      </c>
      <c r="B1048" s="194">
        <v>0</v>
      </c>
      <c r="C1048" s="195">
        <v>0</v>
      </c>
      <c r="D1048" s="101"/>
      <c r="E1048" s="101"/>
      <c r="G1048" s="193"/>
    </row>
    <row r="1049" spans="1:7">
      <c r="A1049" s="154" t="s">
        <v>66</v>
      </c>
      <c r="B1049" s="194">
        <v>0</v>
      </c>
      <c r="C1049" s="195">
        <v>0</v>
      </c>
      <c r="D1049" s="101"/>
      <c r="E1049" s="101"/>
      <c r="G1049" s="193"/>
    </row>
    <row r="1050" spans="1:7">
      <c r="A1050" s="154" t="s">
        <v>854</v>
      </c>
      <c r="B1050" s="194">
        <v>0</v>
      </c>
      <c r="C1050" s="195">
        <v>0</v>
      </c>
      <c r="D1050" s="101"/>
      <c r="E1050" s="101"/>
      <c r="G1050" s="193"/>
    </row>
    <row r="1051" spans="1:7">
      <c r="A1051" s="154" t="s">
        <v>855</v>
      </c>
      <c r="B1051" s="194">
        <v>0</v>
      </c>
      <c r="C1051" s="195">
        <v>0</v>
      </c>
      <c r="D1051" s="101"/>
      <c r="E1051" s="101"/>
      <c r="G1051" s="193"/>
    </row>
    <row r="1052" spans="1:7">
      <c r="A1052" s="154" t="s">
        <v>856</v>
      </c>
      <c r="B1052" s="194">
        <v>85</v>
      </c>
      <c r="C1052" s="195">
        <v>0</v>
      </c>
      <c r="D1052" s="101"/>
      <c r="E1052" s="101"/>
      <c r="G1052" s="193"/>
    </row>
    <row r="1053" spans="1:7">
      <c r="A1053" s="154" t="s">
        <v>857</v>
      </c>
      <c r="B1053" s="194">
        <v>1</v>
      </c>
      <c r="C1053" s="195">
        <v>0</v>
      </c>
      <c r="D1053" s="101"/>
      <c r="E1053" s="101"/>
      <c r="G1053" s="193"/>
    </row>
    <row r="1054" spans="1:7">
      <c r="A1054" s="154" t="s">
        <v>73</v>
      </c>
      <c r="B1054" s="194">
        <v>66</v>
      </c>
      <c r="C1054" s="195">
        <v>0</v>
      </c>
      <c r="D1054" s="101"/>
      <c r="E1054" s="101"/>
      <c r="G1054" s="193"/>
    </row>
    <row r="1055" spans="1:7">
      <c r="A1055" s="154" t="s">
        <v>858</v>
      </c>
      <c r="B1055" s="194">
        <v>765</v>
      </c>
      <c r="C1055" s="195">
        <v>510</v>
      </c>
      <c r="D1055" s="101"/>
      <c r="E1055" s="101"/>
      <c r="G1055" s="193"/>
    </row>
    <row r="1056" spans="1:7">
      <c r="A1056" s="154" t="s">
        <v>859</v>
      </c>
      <c r="B1056" s="101">
        <f>SUM(B1057:B1061)</f>
        <v>80</v>
      </c>
      <c r="C1056" s="101">
        <f>SUM(C1057:C1061)</f>
        <v>0</v>
      </c>
      <c r="D1056" s="101"/>
      <c r="E1056" s="101"/>
      <c r="G1056" s="193"/>
    </row>
    <row r="1057" spans="1:7">
      <c r="A1057" s="154" t="s">
        <v>64</v>
      </c>
      <c r="B1057" s="101"/>
      <c r="C1057" s="101"/>
      <c r="D1057" s="101"/>
      <c r="E1057" s="101"/>
      <c r="G1057" s="193"/>
    </row>
    <row r="1058" spans="1:7">
      <c r="A1058" s="154" t="s">
        <v>65</v>
      </c>
      <c r="B1058" s="101"/>
      <c r="C1058" s="101"/>
      <c r="D1058" s="101"/>
      <c r="E1058" s="101"/>
      <c r="G1058" s="193"/>
    </row>
    <row r="1059" spans="1:7">
      <c r="A1059" s="154" t="s">
        <v>66</v>
      </c>
      <c r="B1059" s="101"/>
      <c r="C1059" s="101"/>
      <c r="D1059" s="101"/>
      <c r="E1059" s="101"/>
      <c r="G1059" s="193"/>
    </row>
    <row r="1060" spans="1:7">
      <c r="A1060" s="154" t="s">
        <v>860</v>
      </c>
      <c r="B1060" s="101"/>
      <c r="C1060" s="101"/>
      <c r="D1060" s="101"/>
      <c r="E1060" s="101"/>
      <c r="G1060" s="193"/>
    </row>
    <row r="1061" spans="1:7">
      <c r="A1061" s="154" t="s">
        <v>861</v>
      </c>
      <c r="B1061" s="194">
        <v>80</v>
      </c>
      <c r="C1061" s="195">
        <v>0</v>
      </c>
      <c r="D1061" s="101"/>
      <c r="E1061" s="101"/>
      <c r="G1061" s="193"/>
    </row>
    <row r="1062" spans="1:7">
      <c r="A1062" s="154" t="s">
        <v>862</v>
      </c>
      <c r="B1062" s="101">
        <f>SUM(B1063:B1064)</f>
        <v>0</v>
      </c>
      <c r="C1062" s="101">
        <f>SUM(C1063:C1064)</f>
        <v>0</v>
      </c>
      <c r="D1062" s="101"/>
      <c r="E1062" s="101"/>
      <c r="G1062" s="193"/>
    </row>
    <row r="1063" spans="1:7">
      <c r="A1063" s="154" t="s">
        <v>863</v>
      </c>
      <c r="B1063" s="101"/>
      <c r="C1063" s="101"/>
      <c r="D1063" s="101"/>
      <c r="E1063" s="101"/>
      <c r="G1063" s="193"/>
    </row>
    <row r="1064" spans="1:7">
      <c r="A1064" s="154" t="s">
        <v>864</v>
      </c>
      <c r="B1064" s="196"/>
      <c r="C1064" s="101"/>
      <c r="D1064" s="101"/>
      <c r="E1064" s="101"/>
      <c r="G1064" s="193"/>
    </row>
    <row r="1065" spans="1:7">
      <c r="A1065" s="154" t="s">
        <v>865</v>
      </c>
      <c r="B1065" s="101">
        <f>SUM(B1066+B1073+B1079)</f>
        <v>0</v>
      </c>
      <c r="C1065" s="101">
        <f>SUM(C1066+C1073+C1079)</f>
        <v>0</v>
      </c>
      <c r="D1065" s="101"/>
      <c r="E1065" s="101"/>
      <c r="G1065" s="193"/>
    </row>
    <row r="1066" spans="1:7">
      <c r="A1066" s="154" t="s">
        <v>866</v>
      </c>
      <c r="B1066" s="101">
        <f>SUM(B1067:B1072)</f>
        <v>0</v>
      </c>
      <c r="C1066" s="101">
        <f>SUM(C1067:C1072)</f>
        <v>0</v>
      </c>
      <c r="D1066" s="101"/>
      <c r="E1066" s="101"/>
      <c r="G1066" s="193"/>
    </row>
    <row r="1067" spans="1:7">
      <c r="A1067" s="154" t="s">
        <v>64</v>
      </c>
      <c r="B1067" s="101"/>
      <c r="C1067" s="101"/>
      <c r="D1067" s="101"/>
      <c r="E1067" s="101"/>
      <c r="G1067" s="193"/>
    </row>
    <row r="1068" spans="1:7">
      <c r="A1068" s="154" t="s">
        <v>65</v>
      </c>
      <c r="B1068" s="101"/>
      <c r="C1068" s="101"/>
      <c r="D1068" s="101"/>
      <c r="E1068" s="101"/>
      <c r="G1068" s="193"/>
    </row>
    <row r="1069" spans="1:7">
      <c r="A1069" s="154" t="s">
        <v>66</v>
      </c>
      <c r="B1069" s="101"/>
      <c r="C1069" s="101"/>
      <c r="D1069" s="101"/>
      <c r="E1069" s="101"/>
      <c r="G1069" s="193"/>
    </row>
    <row r="1070" spans="1:7">
      <c r="A1070" s="154" t="s">
        <v>867</v>
      </c>
      <c r="B1070" s="101"/>
      <c r="C1070" s="101"/>
      <c r="D1070" s="101"/>
      <c r="E1070" s="101"/>
      <c r="G1070" s="193"/>
    </row>
    <row r="1071" spans="1:7">
      <c r="A1071" s="154" t="s">
        <v>73</v>
      </c>
      <c r="B1071" s="101"/>
      <c r="C1071" s="101"/>
      <c r="D1071" s="101"/>
      <c r="E1071" s="101"/>
      <c r="G1071" s="193"/>
    </row>
    <row r="1072" spans="1:7">
      <c r="A1072" s="154" t="s">
        <v>868</v>
      </c>
      <c r="B1072" s="101"/>
      <c r="C1072" s="101"/>
      <c r="D1072" s="101"/>
      <c r="E1072" s="101"/>
      <c r="G1072" s="193"/>
    </row>
    <row r="1073" spans="1:7">
      <c r="A1073" s="154" t="s">
        <v>869</v>
      </c>
      <c r="B1073" s="101">
        <f>SUM(B1074:B1078)</f>
        <v>0</v>
      </c>
      <c r="C1073" s="101">
        <f>SUM(C1074:C1078)</f>
        <v>0</v>
      </c>
      <c r="D1073" s="101"/>
      <c r="E1073" s="101"/>
      <c r="G1073" s="193"/>
    </row>
    <row r="1074" spans="1:7">
      <c r="A1074" s="154" t="s">
        <v>870</v>
      </c>
      <c r="B1074" s="101"/>
      <c r="C1074" s="101"/>
      <c r="D1074" s="101"/>
      <c r="E1074" s="101"/>
      <c r="G1074" s="193"/>
    </row>
    <row r="1075" spans="1:7">
      <c r="A1075" s="209" t="s">
        <v>871</v>
      </c>
      <c r="B1075" s="101"/>
      <c r="C1075" s="101"/>
      <c r="D1075" s="101"/>
      <c r="E1075" s="101"/>
      <c r="G1075" s="193"/>
    </row>
    <row r="1076" spans="1:7">
      <c r="A1076" s="154" t="s">
        <v>872</v>
      </c>
      <c r="B1076" s="101"/>
      <c r="C1076" s="101"/>
      <c r="D1076" s="101"/>
      <c r="E1076" s="101"/>
      <c r="G1076" s="193"/>
    </row>
    <row r="1077" spans="1:7">
      <c r="A1077" s="154" t="s">
        <v>873</v>
      </c>
      <c r="B1077" s="101"/>
      <c r="C1077" s="101"/>
      <c r="D1077" s="101"/>
      <c r="E1077" s="101"/>
      <c r="G1077" s="193"/>
    </row>
    <row r="1078" spans="1:7">
      <c r="A1078" s="154" t="s">
        <v>874</v>
      </c>
      <c r="B1078" s="101"/>
      <c r="C1078" s="101"/>
      <c r="D1078" s="101"/>
      <c r="E1078" s="101"/>
      <c r="G1078" s="193"/>
    </row>
    <row r="1079" spans="1:7">
      <c r="A1079" s="154" t="s">
        <v>875</v>
      </c>
      <c r="B1079" s="101"/>
      <c r="C1079" s="101"/>
      <c r="D1079" s="101"/>
      <c r="E1079" s="101"/>
      <c r="G1079" s="193"/>
    </row>
    <row r="1080" spans="1:7">
      <c r="A1080" s="154" t="s">
        <v>876</v>
      </c>
      <c r="B1080" s="101">
        <f>SUM(B1081:B1089)</f>
        <v>0</v>
      </c>
      <c r="C1080" s="101">
        <f>SUM(C1081:C1089)</f>
        <v>0</v>
      </c>
      <c r="D1080" s="101"/>
      <c r="E1080" s="101"/>
      <c r="G1080" s="193"/>
    </row>
    <row r="1081" spans="1:7">
      <c r="A1081" s="154" t="s">
        <v>877</v>
      </c>
      <c r="B1081" s="101"/>
      <c r="C1081" s="101"/>
      <c r="D1081" s="101"/>
      <c r="E1081" s="101"/>
      <c r="G1081" s="193"/>
    </row>
    <row r="1082" spans="1:7">
      <c r="A1082" s="154" t="s">
        <v>878</v>
      </c>
      <c r="B1082" s="101"/>
      <c r="C1082" s="101"/>
      <c r="D1082" s="101"/>
      <c r="E1082" s="101"/>
      <c r="G1082" s="193"/>
    </row>
    <row r="1083" spans="1:7">
      <c r="A1083" s="154" t="s">
        <v>879</v>
      </c>
      <c r="B1083" s="101"/>
      <c r="C1083" s="101"/>
      <c r="D1083" s="101"/>
      <c r="E1083" s="101"/>
      <c r="G1083" s="193"/>
    </row>
    <row r="1084" spans="1:7">
      <c r="A1084" s="154" t="s">
        <v>880</v>
      </c>
      <c r="B1084" s="101"/>
      <c r="C1084" s="101"/>
      <c r="D1084" s="101"/>
      <c r="E1084" s="101"/>
      <c r="G1084" s="193"/>
    </row>
    <row r="1085" spans="1:7">
      <c r="A1085" s="154" t="s">
        <v>881</v>
      </c>
      <c r="B1085" s="101"/>
      <c r="C1085" s="101"/>
      <c r="D1085" s="101"/>
      <c r="E1085" s="101"/>
      <c r="G1085" s="193"/>
    </row>
    <row r="1086" spans="1:7">
      <c r="A1086" s="154" t="s">
        <v>882</v>
      </c>
      <c r="B1086" s="101"/>
      <c r="C1086" s="101"/>
      <c r="D1086" s="101"/>
      <c r="E1086" s="101"/>
      <c r="G1086" s="193"/>
    </row>
    <row r="1087" spans="1:7">
      <c r="A1087" s="154" t="s">
        <v>883</v>
      </c>
      <c r="B1087" s="101"/>
      <c r="C1087" s="101"/>
      <c r="D1087" s="101"/>
      <c r="E1087" s="101"/>
      <c r="G1087" s="193"/>
    </row>
    <row r="1088" spans="1:7">
      <c r="A1088" s="154" t="s">
        <v>884</v>
      </c>
      <c r="B1088" s="101"/>
      <c r="C1088" s="101"/>
      <c r="D1088" s="101"/>
      <c r="E1088" s="101"/>
      <c r="G1088" s="193"/>
    </row>
    <row r="1089" spans="1:7">
      <c r="A1089" s="154" t="s">
        <v>885</v>
      </c>
      <c r="B1089" s="101"/>
      <c r="C1089" s="101"/>
      <c r="D1089" s="101"/>
      <c r="E1089" s="101"/>
      <c r="G1089" s="193"/>
    </row>
    <row r="1090" spans="1:7">
      <c r="A1090" s="154" t="s">
        <v>886</v>
      </c>
      <c r="B1090" s="101">
        <f>SUM(B1091+B1118+B1133)</f>
        <v>643</v>
      </c>
      <c r="C1090" s="101">
        <f>SUM(C1091+C1118+C1133)</f>
        <v>348</v>
      </c>
      <c r="D1090" s="101"/>
      <c r="E1090" s="101"/>
      <c r="G1090" s="193"/>
    </row>
    <row r="1091" spans="1:7">
      <c r="A1091" s="154" t="s">
        <v>887</v>
      </c>
      <c r="B1091" s="101">
        <f>SUM(B1092:B1117)</f>
        <v>643</v>
      </c>
      <c r="C1091" s="101">
        <f>SUM(C1092:C1117)</f>
        <v>348</v>
      </c>
      <c r="D1091" s="101"/>
      <c r="E1091" s="101"/>
      <c r="G1091" s="193"/>
    </row>
    <row r="1092" spans="1:7">
      <c r="A1092" s="154" t="s">
        <v>64</v>
      </c>
      <c r="B1092" s="194">
        <v>351</v>
      </c>
      <c r="C1092" s="195">
        <v>348</v>
      </c>
      <c r="D1092" s="101"/>
      <c r="E1092" s="101"/>
      <c r="G1092" s="193"/>
    </row>
    <row r="1093" spans="1:7">
      <c r="A1093" s="154" t="s">
        <v>65</v>
      </c>
      <c r="B1093" s="101"/>
      <c r="C1093" s="101"/>
      <c r="D1093" s="101"/>
      <c r="E1093" s="101"/>
      <c r="G1093" s="193"/>
    </row>
    <row r="1094" spans="1:7">
      <c r="A1094" s="154" t="s">
        <v>66</v>
      </c>
      <c r="B1094" s="101"/>
      <c r="C1094" s="101"/>
      <c r="D1094" s="101"/>
      <c r="E1094" s="101"/>
      <c r="G1094" s="193"/>
    </row>
    <row r="1095" spans="1:7">
      <c r="A1095" s="154" t="s">
        <v>888</v>
      </c>
      <c r="B1095" s="194"/>
      <c r="C1095" s="195"/>
      <c r="D1095" s="101"/>
      <c r="E1095" s="101"/>
      <c r="G1095" s="193"/>
    </row>
    <row r="1096" spans="1:7">
      <c r="A1096" s="154" t="s">
        <v>889</v>
      </c>
      <c r="B1096" s="194">
        <v>263</v>
      </c>
      <c r="C1096" s="195">
        <v>0</v>
      </c>
      <c r="D1096" s="101"/>
      <c r="E1096" s="101"/>
      <c r="G1096" s="193"/>
    </row>
    <row r="1097" spans="1:7">
      <c r="A1097" s="154" t="s">
        <v>890</v>
      </c>
      <c r="B1097" s="101"/>
      <c r="C1097" s="101"/>
      <c r="D1097" s="101"/>
      <c r="E1097" s="101"/>
      <c r="G1097" s="193"/>
    </row>
    <row r="1098" spans="1:7">
      <c r="A1098" s="154" t="s">
        <v>891</v>
      </c>
      <c r="B1098" s="101"/>
      <c r="C1098" s="101"/>
      <c r="D1098" s="101"/>
      <c r="E1098" s="101"/>
      <c r="G1098" s="193"/>
    </row>
    <row r="1099" spans="1:7">
      <c r="A1099" s="154" t="s">
        <v>892</v>
      </c>
      <c r="B1099" s="196"/>
      <c r="C1099" s="101"/>
      <c r="D1099" s="101"/>
      <c r="E1099" s="101"/>
      <c r="G1099" s="193"/>
    </row>
    <row r="1100" spans="1:7">
      <c r="A1100" s="154" t="s">
        <v>893</v>
      </c>
      <c r="B1100" s="101"/>
      <c r="C1100" s="101"/>
      <c r="D1100" s="101"/>
      <c r="E1100" s="101"/>
      <c r="G1100" s="193"/>
    </row>
    <row r="1101" spans="1:7">
      <c r="A1101" s="154" t="s">
        <v>894</v>
      </c>
      <c r="B1101" s="101">
        <v>9</v>
      </c>
      <c r="C1101" s="101">
        <v>0</v>
      </c>
      <c r="D1101" s="101"/>
      <c r="E1101" s="101"/>
      <c r="G1101" s="193"/>
    </row>
    <row r="1102" spans="1:7">
      <c r="A1102" s="154" t="s">
        <v>895</v>
      </c>
      <c r="B1102" s="101"/>
      <c r="C1102" s="101"/>
      <c r="D1102" s="101"/>
      <c r="E1102" s="101"/>
      <c r="G1102" s="193"/>
    </row>
    <row r="1103" spans="1:7">
      <c r="A1103" s="154" t="s">
        <v>896</v>
      </c>
      <c r="B1103" s="101"/>
      <c r="C1103" s="101"/>
      <c r="D1103" s="101"/>
      <c r="E1103" s="101"/>
      <c r="G1103" s="193"/>
    </row>
    <row r="1104" spans="1:7">
      <c r="A1104" s="154" t="s">
        <v>897</v>
      </c>
      <c r="B1104" s="101"/>
      <c r="C1104" s="101"/>
      <c r="D1104" s="101"/>
      <c r="E1104" s="101"/>
      <c r="G1104" s="193"/>
    </row>
    <row r="1105" spans="1:7">
      <c r="A1105" s="154" t="s">
        <v>898</v>
      </c>
      <c r="B1105" s="101"/>
      <c r="C1105" s="101"/>
      <c r="D1105" s="101"/>
      <c r="E1105" s="101"/>
      <c r="G1105" s="193"/>
    </row>
    <row r="1106" spans="1:7">
      <c r="A1106" s="154" t="s">
        <v>899</v>
      </c>
      <c r="B1106" s="101"/>
      <c r="C1106" s="101"/>
      <c r="D1106" s="101"/>
      <c r="E1106" s="101"/>
      <c r="G1106" s="193"/>
    </row>
    <row r="1107" spans="1:7">
      <c r="A1107" s="154" t="s">
        <v>900</v>
      </c>
      <c r="B1107" s="101"/>
      <c r="C1107" s="101"/>
      <c r="D1107" s="101"/>
      <c r="E1107" s="101"/>
      <c r="G1107" s="193"/>
    </row>
    <row r="1108" spans="1:7">
      <c r="A1108" s="154" t="s">
        <v>901</v>
      </c>
      <c r="B1108" s="101"/>
      <c r="C1108" s="101"/>
      <c r="D1108" s="101"/>
      <c r="E1108" s="101"/>
      <c r="G1108" s="193"/>
    </row>
    <row r="1109" spans="1:7">
      <c r="A1109" s="154" t="s">
        <v>902</v>
      </c>
      <c r="B1109" s="101"/>
      <c r="C1109" s="101"/>
      <c r="D1109" s="101"/>
      <c r="E1109" s="101"/>
      <c r="G1109" s="193"/>
    </row>
    <row r="1110" spans="1:7">
      <c r="A1110" s="154" t="s">
        <v>903</v>
      </c>
      <c r="B1110" s="101"/>
      <c r="C1110" s="101"/>
      <c r="D1110" s="101"/>
      <c r="E1110" s="101"/>
      <c r="G1110" s="193"/>
    </row>
    <row r="1111" spans="1:7">
      <c r="A1111" s="154" t="s">
        <v>904</v>
      </c>
      <c r="B1111" s="101"/>
      <c r="C1111" s="101"/>
      <c r="D1111" s="101"/>
      <c r="E1111" s="101"/>
      <c r="G1111" s="193"/>
    </row>
    <row r="1112" spans="1:7">
      <c r="A1112" s="154" t="s">
        <v>905</v>
      </c>
      <c r="B1112" s="101"/>
      <c r="C1112" s="101"/>
      <c r="D1112" s="101"/>
      <c r="E1112" s="101"/>
      <c r="G1112" s="193"/>
    </row>
    <row r="1113" spans="1:7">
      <c r="A1113" s="154" t="s">
        <v>906</v>
      </c>
      <c r="B1113" s="101"/>
      <c r="C1113" s="101"/>
      <c r="D1113" s="101"/>
      <c r="E1113" s="101"/>
      <c r="G1113" s="193"/>
    </row>
    <row r="1114" spans="1:7">
      <c r="A1114" s="154" t="s">
        <v>907</v>
      </c>
      <c r="B1114" s="101"/>
      <c r="C1114" s="101"/>
      <c r="D1114" s="101"/>
      <c r="E1114" s="101"/>
      <c r="G1114" s="193"/>
    </row>
    <row r="1115" spans="1:7">
      <c r="A1115" s="154" t="s">
        <v>908</v>
      </c>
      <c r="B1115" s="101"/>
      <c r="C1115" s="101"/>
      <c r="D1115" s="101"/>
      <c r="E1115" s="101"/>
      <c r="G1115" s="193"/>
    </row>
    <row r="1116" spans="1:7">
      <c r="A1116" s="154" t="s">
        <v>73</v>
      </c>
      <c r="B1116" s="101"/>
      <c r="C1116" s="101"/>
      <c r="D1116" s="101"/>
      <c r="E1116" s="101"/>
      <c r="G1116" s="193"/>
    </row>
    <row r="1117" spans="1:7">
      <c r="A1117" s="154" t="s">
        <v>909</v>
      </c>
      <c r="B1117" s="196">
        <v>20</v>
      </c>
      <c r="C1117" s="101">
        <v>0</v>
      </c>
      <c r="D1117" s="101"/>
      <c r="E1117" s="101"/>
      <c r="G1117" s="193"/>
    </row>
    <row r="1118" spans="1:7">
      <c r="A1118" s="154" t="s">
        <v>910</v>
      </c>
      <c r="B1118" s="101">
        <f>SUM(B1119:B1132)</f>
        <v>0</v>
      </c>
      <c r="C1118" s="101">
        <f>SUM(C1119:C1132)</f>
        <v>0</v>
      </c>
      <c r="D1118" s="101"/>
      <c r="E1118" s="101"/>
      <c r="G1118" s="193"/>
    </row>
    <row r="1119" spans="1:7">
      <c r="A1119" s="154" t="s">
        <v>64</v>
      </c>
      <c r="B1119" s="101"/>
      <c r="C1119" s="101"/>
      <c r="D1119" s="101"/>
      <c r="E1119" s="101"/>
      <c r="G1119" s="193"/>
    </row>
    <row r="1120" spans="1:7">
      <c r="A1120" s="154" t="s">
        <v>65</v>
      </c>
      <c r="B1120" s="101"/>
      <c r="C1120" s="101"/>
      <c r="D1120" s="101"/>
      <c r="E1120" s="101"/>
      <c r="G1120" s="193"/>
    </row>
    <row r="1121" spans="1:7">
      <c r="A1121" s="154" t="s">
        <v>66</v>
      </c>
      <c r="B1121" s="101"/>
      <c r="C1121" s="101"/>
      <c r="D1121" s="101"/>
      <c r="E1121" s="101"/>
      <c r="G1121" s="193"/>
    </row>
    <row r="1122" spans="1:7">
      <c r="A1122" s="154" t="s">
        <v>911</v>
      </c>
      <c r="B1122" s="101"/>
      <c r="C1122" s="101"/>
      <c r="D1122" s="101"/>
      <c r="E1122" s="101"/>
      <c r="G1122" s="193"/>
    </row>
    <row r="1123" spans="1:7">
      <c r="A1123" s="154" t="s">
        <v>912</v>
      </c>
      <c r="B1123" s="101"/>
      <c r="C1123" s="101"/>
      <c r="D1123" s="101"/>
      <c r="E1123" s="101"/>
      <c r="G1123" s="193"/>
    </row>
    <row r="1124" spans="1:7">
      <c r="A1124" s="154" t="s">
        <v>913</v>
      </c>
      <c r="B1124" s="101"/>
      <c r="C1124" s="101"/>
      <c r="D1124" s="101"/>
      <c r="E1124" s="101"/>
      <c r="G1124" s="193"/>
    </row>
    <row r="1125" spans="1:7">
      <c r="A1125" s="154" t="s">
        <v>914</v>
      </c>
      <c r="B1125" s="101"/>
      <c r="C1125" s="101"/>
      <c r="D1125" s="101"/>
      <c r="E1125" s="101"/>
      <c r="G1125" s="193"/>
    </row>
    <row r="1126" spans="1:7">
      <c r="A1126" s="154" t="s">
        <v>915</v>
      </c>
      <c r="B1126" s="101"/>
      <c r="C1126" s="101"/>
      <c r="D1126" s="101"/>
      <c r="E1126" s="101"/>
      <c r="G1126" s="193"/>
    </row>
    <row r="1127" spans="1:7">
      <c r="A1127" s="154" t="s">
        <v>916</v>
      </c>
      <c r="B1127" s="101"/>
      <c r="C1127" s="101"/>
      <c r="D1127" s="101"/>
      <c r="E1127" s="101"/>
      <c r="G1127" s="193"/>
    </row>
    <row r="1128" spans="1:7">
      <c r="A1128" s="154" t="s">
        <v>917</v>
      </c>
      <c r="B1128" s="101"/>
      <c r="C1128" s="101"/>
      <c r="D1128" s="101"/>
      <c r="E1128" s="101"/>
      <c r="G1128" s="193"/>
    </row>
    <row r="1129" spans="1:7">
      <c r="A1129" s="154" t="s">
        <v>918</v>
      </c>
      <c r="B1129" s="101"/>
      <c r="C1129" s="101"/>
      <c r="D1129" s="101"/>
      <c r="E1129" s="101"/>
      <c r="G1129" s="193"/>
    </row>
    <row r="1130" spans="1:7">
      <c r="A1130" s="154" t="s">
        <v>919</v>
      </c>
      <c r="B1130" s="101"/>
      <c r="C1130" s="101"/>
      <c r="D1130" s="101"/>
      <c r="E1130" s="101"/>
      <c r="G1130" s="193"/>
    </row>
    <row r="1131" spans="1:7">
      <c r="A1131" s="154" t="s">
        <v>920</v>
      </c>
      <c r="B1131" s="101"/>
      <c r="C1131" s="101"/>
      <c r="D1131" s="101"/>
      <c r="E1131" s="101"/>
      <c r="G1131" s="193"/>
    </row>
    <row r="1132" spans="1:7">
      <c r="A1132" s="154" t="s">
        <v>921</v>
      </c>
      <c r="B1132" s="101"/>
      <c r="C1132" s="101"/>
      <c r="D1132" s="101"/>
      <c r="E1132" s="101"/>
      <c r="G1132" s="193"/>
    </row>
    <row r="1133" spans="1:7">
      <c r="A1133" s="154" t="s">
        <v>922</v>
      </c>
      <c r="B1133" s="101"/>
      <c r="C1133" s="101"/>
      <c r="D1133" s="101"/>
      <c r="E1133" s="101"/>
      <c r="G1133" s="193"/>
    </row>
    <row r="1134" spans="1:7">
      <c r="A1134" s="154" t="s">
        <v>923</v>
      </c>
      <c r="B1134" s="101">
        <f>SUM(B1135+B1146+B1150)</f>
        <v>12636</v>
      </c>
      <c r="C1134" s="101">
        <f>SUM(C1135+C1146+C1150)</f>
        <v>6792</v>
      </c>
      <c r="D1134" s="101"/>
      <c r="E1134" s="101"/>
      <c r="G1134" s="193"/>
    </row>
    <row r="1135" spans="1:7">
      <c r="A1135" s="154" t="s">
        <v>924</v>
      </c>
      <c r="B1135" s="101">
        <f>SUM(B1136:B1145)</f>
        <v>12636</v>
      </c>
      <c r="C1135" s="101">
        <f>SUM(C1136:C1145)</f>
        <v>6792</v>
      </c>
      <c r="D1135" s="101"/>
      <c r="E1135" s="101"/>
      <c r="G1135" s="193"/>
    </row>
    <row r="1136" spans="1:7">
      <c r="A1136" s="154" t="s">
        <v>925</v>
      </c>
      <c r="B1136" s="194">
        <v>0</v>
      </c>
      <c r="C1136" s="195">
        <v>0</v>
      </c>
      <c r="D1136" s="101"/>
      <c r="E1136" s="101"/>
      <c r="G1136" s="193"/>
    </row>
    <row r="1137" spans="1:7">
      <c r="A1137" s="154" t="s">
        <v>926</v>
      </c>
      <c r="B1137" s="194">
        <v>0</v>
      </c>
      <c r="C1137" s="195">
        <v>0</v>
      </c>
      <c r="D1137" s="101"/>
      <c r="E1137" s="101"/>
      <c r="G1137" s="193"/>
    </row>
    <row r="1138" spans="1:7">
      <c r="A1138" s="154" t="s">
        <v>927</v>
      </c>
      <c r="B1138" s="194">
        <v>0</v>
      </c>
      <c r="C1138" s="195">
        <v>0</v>
      </c>
      <c r="D1138" s="101"/>
      <c r="E1138" s="101"/>
      <c r="G1138" s="193"/>
    </row>
    <row r="1139" spans="1:7">
      <c r="A1139" s="154" t="s">
        <v>928</v>
      </c>
      <c r="B1139" s="194">
        <v>747</v>
      </c>
      <c r="C1139" s="195">
        <v>0</v>
      </c>
      <c r="D1139" s="101"/>
      <c r="E1139" s="101"/>
      <c r="G1139" s="193"/>
    </row>
    <row r="1140" spans="1:7">
      <c r="A1140" s="154" t="s">
        <v>929</v>
      </c>
      <c r="B1140" s="194">
        <v>7972</v>
      </c>
      <c r="C1140" s="195">
        <v>3792</v>
      </c>
      <c r="D1140" s="101"/>
      <c r="E1140" s="101"/>
      <c r="G1140" s="193"/>
    </row>
    <row r="1141" spans="1:7">
      <c r="A1141" s="154" t="s">
        <v>930</v>
      </c>
      <c r="B1141" s="194">
        <v>0</v>
      </c>
      <c r="C1141" s="195">
        <v>0</v>
      </c>
      <c r="D1141" s="101"/>
      <c r="E1141" s="101"/>
      <c r="G1141" s="193"/>
    </row>
    <row r="1142" spans="1:7">
      <c r="A1142" s="154" t="s">
        <v>931</v>
      </c>
      <c r="B1142" s="194">
        <v>0</v>
      </c>
      <c r="C1142" s="195">
        <v>0</v>
      </c>
      <c r="D1142" s="101"/>
      <c r="E1142" s="101"/>
      <c r="G1142" s="193"/>
    </row>
    <row r="1143" spans="1:7">
      <c r="A1143" s="154" t="s">
        <v>932</v>
      </c>
      <c r="D1143" s="101"/>
      <c r="E1143" s="101"/>
      <c r="G1143" s="193"/>
    </row>
    <row r="1144" spans="1:7">
      <c r="A1144" s="154" t="s">
        <v>933</v>
      </c>
      <c r="B1144" s="101"/>
      <c r="C1144" s="101"/>
      <c r="D1144" s="101"/>
      <c r="E1144" s="101"/>
      <c r="G1144" s="193"/>
    </row>
    <row r="1145" spans="1:7">
      <c r="A1145" s="154" t="s">
        <v>934</v>
      </c>
      <c r="B1145" s="194">
        <v>3917</v>
      </c>
      <c r="C1145" s="195">
        <v>3000</v>
      </c>
      <c r="D1145" s="101"/>
      <c r="E1145" s="101"/>
      <c r="G1145" s="193"/>
    </row>
    <row r="1146" spans="1:7">
      <c r="A1146" s="154" t="s">
        <v>935</v>
      </c>
      <c r="B1146" s="101">
        <f>SUM(B1147:B1149)</f>
        <v>0</v>
      </c>
      <c r="C1146" s="101">
        <f>SUM(C1147:C1149)</f>
        <v>0</v>
      </c>
      <c r="D1146" s="101"/>
      <c r="E1146" s="101"/>
      <c r="G1146" s="193"/>
    </row>
    <row r="1147" spans="1:7">
      <c r="A1147" s="154" t="s">
        <v>936</v>
      </c>
      <c r="B1147" s="101"/>
      <c r="C1147" s="101"/>
      <c r="D1147" s="101"/>
      <c r="E1147" s="101"/>
      <c r="G1147" s="193"/>
    </row>
    <row r="1148" spans="1:7">
      <c r="A1148" s="154" t="s">
        <v>937</v>
      </c>
      <c r="B1148" s="101"/>
      <c r="C1148" s="101"/>
      <c r="D1148" s="101"/>
      <c r="E1148" s="101"/>
      <c r="G1148" s="193"/>
    </row>
    <row r="1149" spans="1:7">
      <c r="A1149" s="154" t="s">
        <v>938</v>
      </c>
      <c r="B1149" s="101"/>
      <c r="C1149" s="101"/>
      <c r="D1149" s="101"/>
      <c r="E1149" s="101"/>
      <c r="G1149" s="193"/>
    </row>
    <row r="1150" spans="1:7">
      <c r="A1150" s="154" t="s">
        <v>939</v>
      </c>
      <c r="B1150" s="101">
        <f>SUM(B1151:B1153)</f>
        <v>0</v>
      </c>
      <c r="C1150" s="101">
        <f>SUM(C1151:C1153)</f>
        <v>0</v>
      </c>
      <c r="D1150" s="101"/>
      <c r="E1150" s="101"/>
      <c r="G1150" s="193"/>
    </row>
    <row r="1151" spans="1:7">
      <c r="A1151" s="154" t="s">
        <v>940</v>
      </c>
      <c r="B1151" s="101"/>
      <c r="C1151" s="101"/>
      <c r="D1151" s="101"/>
      <c r="E1151" s="101"/>
      <c r="G1151" s="193"/>
    </row>
    <row r="1152" spans="1:7">
      <c r="A1152" s="154" t="s">
        <v>941</v>
      </c>
      <c r="B1152" s="101"/>
      <c r="C1152" s="101"/>
      <c r="D1152" s="101"/>
      <c r="E1152" s="101"/>
      <c r="G1152" s="193"/>
    </row>
    <row r="1153" spans="1:7">
      <c r="A1153" s="154" t="s">
        <v>942</v>
      </c>
      <c r="B1153" s="101"/>
      <c r="C1153" s="101"/>
      <c r="D1153" s="101"/>
      <c r="E1153" s="101"/>
      <c r="G1153" s="193"/>
    </row>
    <row r="1154" spans="1:7">
      <c r="A1154" s="154" t="s">
        <v>943</v>
      </c>
      <c r="B1154" s="101">
        <f>SUM(B1155+B1170+B1184+B1189+B1195)</f>
        <v>41</v>
      </c>
      <c r="C1154" s="101">
        <f>SUM(C1155+C1170+C1184+C1189+C1195)</f>
        <v>0</v>
      </c>
      <c r="D1154" s="101"/>
      <c r="E1154" s="101"/>
      <c r="G1154" s="193"/>
    </row>
    <row r="1155" spans="1:7">
      <c r="A1155" s="154" t="s">
        <v>944</v>
      </c>
      <c r="B1155" s="101">
        <f>SUM(B1156:B1169)</f>
        <v>0</v>
      </c>
      <c r="C1155" s="101"/>
      <c r="D1155" s="101"/>
      <c r="E1155" s="101"/>
      <c r="G1155" s="193"/>
    </row>
    <row r="1156" spans="1:7">
      <c r="A1156" s="154" t="s">
        <v>64</v>
      </c>
      <c r="B1156" s="101"/>
      <c r="C1156" s="101"/>
      <c r="D1156" s="101"/>
      <c r="E1156" s="101"/>
      <c r="G1156" s="193"/>
    </row>
    <row r="1157" spans="1:7">
      <c r="A1157" s="154" t="s">
        <v>65</v>
      </c>
      <c r="B1157" s="101"/>
      <c r="C1157" s="101"/>
      <c r="D1157" s="101"/>
      <c r="E1157" s="101"/>
      <c r="G1157" s="193"/>
    </row>
    <row r="1158" spans="1:7">
      <c r="A1158" s="154" t="s">
        <v>66</v>
      </c>
      <c r="B1158" s="101"/>
      <c r="C1158" s="101"/>
      <c r="D1158" s="101"/>
      <c r="E1158" s="101"/>
      <c r="G1158" s="193"/>
    </row>
    <row r="1159" spans="1:7">
      <c r="A1159" s="154" t="s">
        <v>945</v>
      </c>
      <c r="B1159" s="101"/>
      <c r="C1159" s="101"/>
      <c r="D1159" s="101"/>
      <c r="E1159" s="101"/>
      <c r="G1159" s="193"/>
    </row>
    <row r="1160" spans="1:7">
      <c r="A1160" s="154" t="s">
        <v>946</v>
      </c>
      <c r="B1160" s="101"/>
      <c r="C1160" s="101"/>
      <c r="D1160" s="101"/>
      <c r="E1160" s="101"/>
      <c r="G1160" s="193"/>
    </row>
    <row r="1161" spans="1:7">
      <c r="A1161" s="154" t="s">
        <v>947</v>
      </c>
      <c r="B1161" s="196"/>
      <c r="C1161" s="101"/>
      <c r="D1161" s="101"/>
      <c r="E1161" s="101"/>
      <c r="G1161" s="193"/>
    </row>
    <row r="1162" spans="1:7">
      <c r="A1162" s="154" t="s">
        <v>948</v>
      </c>
      <c r="B1162" s="101"/>
      <c r="C1162" s="101"/>
      <c r="D1162" s="101"/>
      <c r="E1162" s="101"/>
      <c r="G1162" s="193"/>
    </row>
    <row r="1163" spans="1:7">
      <c r="A1163" s="154" t="s">
        <v>949</v>
      </c>
      <c r="B1163" s="101"/>
      <c r="C1163" s="101"/>
      <c r="D1163" s="101"/>
      <c r="E1163" s="101"/>
      <c r="G1163" s="193"/>
    </row>
    <row r="1164" spans="1:7">
      <c r="A1164" s="154" t="s">
        <v>950</v>
      </c>
      <c r="B1164" s="101"/>
      <c r="C1164" s="101"/>
      <c r="D1164" s="101"/>
      <c r="E1164" s="101"/>
      <c r="G1164" s="193"/>
    </row>
    <row r="1165" spans="1:7">
      <c r="A1165" s="154" t="s">
        <v>951</v>
      </c>
      <c r="B1165" s="101"/>
      <c r="C1165" s="101"/>
      <c r="D1165" s="101"/>
      <c r="E1165" s="101"/>
      <c r="G1165" s="193"/>
    </row>
    <row r="1166" spans="1:7">
      <c r="A1166" s="154" t="s">
        <v>952</v>
      </c>
      <c r="B1166" s="196"/>
      <c r="C1166" s="101"/>
      <c r="D1166" s="101"/>
      <c r="E1166" s="101"/>
      <c r="G1166" s="193"/>
    </row>
    <row r="1167" spans="1:7">
      <c r="A1167" s="154" t="s">
        <v>953</v>
      </c>
      <c r="B1167" s="101"/>
      <c r="C1167" s="101"/>
      <c r="D1167" s="101"/>
      <c r="E1167" s="101"/>
      <c r="G1167" s="193"/>
    </row>
    <row r="1168" spans="1:7">
      <c r="A1168" s="154" t="s">
        <v>73</v>
      </c>
      <c r="B1168" s="101"/>
      <c r="C1168" s="101"/>
      <c r="D1168" s="101"/>
      <c r="E1168" s="101"/>
      <c r="G1168" s="193"/>
    </row>
    <row r="1169" spans="1:7">
      <c r="A1169" s="154" t="s">
        <v>954</v>
      </c>
      <c r="B1169" s="101"/>
      <c r="C1169" s="101"/>
      <c r="D1169" s="101"/>
      <c r="E1169" s="101"/>
      <c r="G1169" s="193"/>
    </row>
    <row r="1170" spans="1:7">
      <c r="A1170" s="154" t="s">
        <v>955</v>
      </c>
      <c r="B1170" s="101">
        <f>SUM(B1171:B1183)</f>
        <v>0</v>
      </c>
      <c r="C1170" s="101">
        <f>SUM(C1171:C1183)</f>
        <v>0</v>
      </c>
      <c r="D1170" s="101"/>
      <c r="E1170" s="101"/>
      <c r="G1170" s="193"/>
    </row>
    <row r="1171" spans="1:7">
      <c r="A1171" s="154" t="s">
        <v>64</v>
      </c>
      <c r="B1171" s="101"/>
      <c r="C1171" s="101"/>
      <c r="D1171" s="101"/>
      <c r="E1171" s="101"/>
      <c r="G1171" s="193"/>
    </row>
    <row r="1172" spans="1:7">
      <c r="A1172" s="154" t="s">
        <v>65</v>
      </c>
      <c r="B1172" s="101"/>
      <c r="C1172" s="101"/>
      <c r="D1172" s="101"/>
      <c r="E1172" s="101"/>
      <c r="G1172" s="193"/>
    </row>
    <row r="1173" spans="1:7">
      <c r="A1173" s="154" t="s">
        <v>66</v>
      </c>
      <c r="B1173" s="101"/>
      <c r="C1173" s="101"/>
      <c r="D1173" s="101"/>
      <c r="E1173" s="101"/>
      <c r="G1173" s="193"/>
    </row>
    <row r="1174" spans="1:7">
      <c r="A1174" s="154" t="s">
        <v>956</v>
      </c>
      <c r="B1174" s="101"/>
      <c r="C1174" s="101"/>
      <c r="D1174" s="101"/>
      <c r="E1174" s="101"/>
      <c r="G1174" s="193"/>
    </row>
    <row r="1175" spans="1:7">
      <c r="A1175" s="154" t="s">
        <v>957</v>
      </c>
      <c r="B1175" s="101"/>
      <c r="C1175" s="101"/>
      <c r="D1175" s="101"/>
      <c r="E1175" s="101"/>
      <c r="G1175" s="193"/>
    </row>
    <row r="1176" spans="1:7">
      <c r="A1176" s="154" t="s">
        <v>958</v>
      </c>
      <c r="B1176" s="101"/>
      <c r="C1176" s="101"/>
      <c r="D1176" s="101"/>
      <c r="E1176" s="101"/>
      <c r="G1176" s="193"/>
    </row>
    <row r="1177" spans="1:7">
      <c r="A1177" s="154" t="s">
        <v>959</v>
      </c>
      <c r="B1177" s="101"/>
      <c r="C1177" s="101"/>
      <c r="D1177" s="101"/>
      <c r="E1177" s="101"/>
      <c r="G1177" s="193"/>
    </row>
    <row r="1178" spans="1:7">
      <c r="A1178" s="154" t="s">
        <v>960</v>
      </c>
      <c r="B1178" s="101"/>
      <c r="C1178" s="101"/>
      <c r="D1178" s="101"/>
      <c r="E1178" s="101"/>
      <c r="G1178" s="193"/>
    </row>
    <row r="1179" spans="1:7">
      <c r="A1179" s="154" t="s">
        <v>961</v>
      </c>
      <c r="B1179" s="101"/>
      <c r="C1179" s="101"/>
      <c r="D1179" s="101"/>
      <c r="E1179" s="101"/>
      <c r="G1179" s="193"/>
    </row>
    <row r="1180" spans="1:7">
      <c r="A1180" s="154" t="s">
        <v>962</v>
      </c>
      <c r="B1180" s="101"/>
      <c r="C1180" s="101"/>
      <c r="D1180" s="101"/>
      <c r="E1180" s="101"/>
      <c r="G1180" s="193"/>
    </row>
    <row r="1181" spans="1:7">
      <c r="A1181" s="154" t="s">
        <v>963</v>
      </c>
      <c r="B1181" s="101"/>
      <c r="C1181" s="101"/>
      <c r="D1181" s="101"/>
      <c r="E1181" s="101"/>
      <c r="G1181" s="193"/>
    </row>
    <row r="1182" spans="1:7">
      <c r="A1182" s="154" t="s">
        <v>73</v>
      </c>
      <c r="B1182" s="101"/>
      <c r="C1182" s="101"/>
      <c r="D1182" s="101"/>
      <c r="E1182" s="101"/>
      <c r="G1182" s="193"/>
    </row>
    <row r="1183" spans="1:7">
      <c r="A1183" s="154" t="s">
        <v>964</v>
      </c>
      <c r="B1183" s="101"/>
      <c r="C1183" s="101"/>
      <c r="D1183" s="101"/>
      <c r="E1183" s="101"/>
      <c r="G1183" s="193"/>
    </row>
    <row r="1184" spans="1:7">
      <c r="A1184" s="154" t="s">
        <v>965</v>
      </c>
      <c r="B1184" s="101">
        <f>SUM(B1185:B1188)</f>
        <v>0</v>
      </c>
      <c r="C1184" s="101">
        <f>SUM(C1185:C1188)</f>
        <v>0</v>
      </c>
      <c r="D1184" s="101"/>
      <c r="E1184" s="101"/>
      <c r="G1184" s="193"/>
    </row>
    <row r="1185" spans="1:7">
      <c r="A1185" s="154" t="s">
        <v>966</v>
      </c>
      <c r="B1185" s="101"/>
      <c r="C1185" s="101"/>
      <c r="D1185" s="101"/>
      <c r="E1185" s="101"/>
      <c r="G1185" s="193"/>
    </row>
    <row r="1186" spans="1:7">
      <c r="A1186" s="154" t="s">
        <v>967</v>
      </c>
      <c r="B1186" s="101"/>
      <c r="C1186" s="101"/>
      <c r="D1186" s="101"/>
      <c r="E1186" s="101"/>
      <c r="G1186" s="193"/>
    </row>
    <row r="1187" spans="1:7">
      <c r="A1187" s="154" t="s">
        <v>968</v>
      </c>
      <c r="B1187" s="101"/>
      <c r="C1187" s="101"/>
      <c r="D1187" s="101"/>
      <c r="E1187" s="101"/>
      <c r="G1187" s="193"/>
    </row>
    <row r="1188" spans="1:7">
      <c r="A1188" s="154" t="s">
        <v>969</v>
      </c>
      <c r="B1188" s="101"/>
      <c r="C1188" s="101"/>
      <c r="D1188" s="101"/>
      <c r="E1188" s="101"/>
      <c r="G1188" s="193"/>
    </row>
    <row r="1189" spans="1:7">
      <c r="A1189" s="154" t="s">
        <v>970</v>
      </c>
      <c r="B1189" s="101">
        <f>SUM(B1190:B1194)</f>
        <v>41</v>
      </c>
      <c r="C1189" s="101">
        <f>SUM(C1190:C1194)</f>
        <v>0</v>
      </c>
      <c r="D1189" s="101"/>
      <c r="E1189" s="101"/>
      <c r="G1189" s="193"/>
    </row>
    <row r="1190" spans="1:7">
      <c r="A1190" s="154" t="s">
        <v>971</v>
      </c>
      <c r="B1190" s="101"/>
      <c r="C1190" s="101"/>
      <c r="D1190" s="101"/>
      <c r="E1190" s="101"/>
      <c r="G1190" s="193"/>
    </row>
    <row r="1191" spans="1:7">
      <c r="A1191" s="154" t="s">
        <v>972</v>
      </c>
      <c r="B1191" s="101"/>
      <c r="C1191" s="101"/>
      <c r="D1191" s="101"/>
      <c r="E1191" s="101"/>
      <c r="G1191" s="193"/>
    </row>
    <row r="1192" spans="1:7">
      <c r="A1192" s="154" t="s">
        <v>973</v>
      </c>
      <c r="B1192" s="101">
        <v>41</v>
      </c>
      <c r="C1192" s="101">
        <v>0</v>
      </c>
      <c r="D1192" s="101"/>
      <c r="E1192" s="101"/>
      <c r="G1192" s="193"/>
    </row>
    <row r="1193" spans="1:7">
      <c r="A1193" s="154" t="s">
        <v>974</v>
      </c>
      <c r="B1193" s="101"/>
      <c r="C1193" s="101"/>
      <c r="D1193" s="101"/>
      <c r="E1193" s="101"/>
      <c r="G1193" s="193"/>
    </row>
    <row r="1194" spans="1:7">
      <c r="A1194" s="154" t="s">
        <v>975</v>
      </c>
      <c r="B1194" s="101"/>
      <c r="C1194" s="101"/>
      <c r="D1194" s="101"/>
      <c r="E1194" s="101"/>
      <c r="G1194" s="193"/>
    </row>
    <row r="1195" spans="1:7">
      <c r="A1195" s="154" t="s">
        <v>976</v>
      </c>
      <c r="B1195" s="101">
        <f>SUM(B1196:B1206)</f>
        <v>0</v>
      </c>
      <c r="C1195" s="101">
        <f>SUM(C1196:C1206)</f>
        <v>0</v>
      </c>
      <c r="D1195" s="101"/>
      <c r="E1195" s="101"/>
      <c r="G1195" s="193"/>
    </row>
    <row r="1196" spans="1:7">
      <c r="A1196" s="154" t="s">
        <v>977</v>
      </c>
      <c r="B1196" s="101"/>
      <c r="C1196" s="101"/>
      <c r="D1196" s="101"/>
      <c r="E1196" s="101"/>
      <c r="G1196" s="193"/>
    </row>
    <row r="1197" spans="1:7">
      <c r="A1197" s="154" t="s">
        <v>978</v>
      </c>
      <c r="B1197" s="101"/>
      <c r="C1197" s="101"/>
      <c r="D1197" s="101"/>
      <c r="E1197" s="101"/>
      <c r="G1197" s="193"/>
    </row>
    <row r="1198" spans="1:7">
      <c r="A1198" s="154" t="s">
        <v>979</v>
      </c>
      <c r="B1198" s="101"/>
      <c r="C1198" s="101"/>
      <c r="D1198" s="101"/>
      <c r="E1198" s="101"/>
      <c r="G1198" s="193"/>
    </row>
    <row r="1199" spans="1:7">
      <c r="A1199" s="154" t="s">
        <v>980</v>
      </c>
      <c r="B1199" s="101"/>
      <c r="C1199" s="101"/>
      <c r="D1199" s="101"/>
      <c r="E1199" s="101"/>
      <c r="G1199" s="193"/>
    </row>
    <row r="1200" spans="1:7">
      <c r="A1200" s="154" t="s">
        <v>981</v>
      </c>
      <c r="B1200" s="101"/>
      <c r="C1200" s="101"/>
      <c r="D1200" s="101"/>
      <c r="E1200" s="101"/>
      <c r="G1200" s="193"/>
    </row>
    <row r="1201" spans="1:7">
      <c r="A1201" s="154" t="s">
        <v>982</v>
      </c>
      <c r="B1201" s="101"/>
      <c r="C1201" s="101"/>
      <c r="D1201" s="101"/>
      <c r="E1201" s="101"/>
      <c r="G1201" s="193"/>
    </row>
    <row r="1202" spans="1:7">
      <c r="A1202" s="154" t="s">
        <v>983</v>
      </c>
      <c r="B1202" s="101"/>
      <c r="C1202" s="101"/>
      <c r="D1202" s="101"/>
      <c r="E1202" s="101"/>
      <c r="G1202" s="193"/>
    </row>
    <row r="1203" spans="1:7">
      <c r="A1203" s="154" t="s">
        <v>984</v>
      </c>
      <c r="B1203" s="101"/>
      <c r="C1203" s="101"/>
      <c r="D1203" s="101"/>
      <c r="E1203" s="101"/>
      <c r="G1203" s="193"/>
    </row>
    <row r="1204" spans="1:7">
      <c r="A1204" s="154" t="s">
        <v>985</v>
      </c>
      <c r="B1204" s="101"/>
      <c r="C1204" s="101"/>
      <c r="D1204" s="101"/>
      <c r="E1204" s="101"/>
      <c r="G1204" s="193"/>
    </row>
    <row r="1205" spans="1:7">
      <c r="A1205" s="154" t="s">
        <v>986</v>
      </c>
      <c r="B1205" s="101"/>
      <c r="C1205" s="101"/>
      <c r="D1205" s="101"/>
      <c r="E1205" s="101"/>
      <c r="G1205" s="193"/>
    </row>
    <row r="1206" spans="1:7">
      <c r="A1206" s="154" t="s">
        <v>987</v>
      </c>
      <c r="B1206" s="101"/>
      <c r="C1206" s="101"/>
      <c r="D1206" s="101"/>
      <c r="E1206" s="101"/>
      <c r="G1206" s="193"/>
    </row>
    <row r="1207" spans="1:7">
      <c r="A1207" s="154" t="s">
        <v>988</v>
      </c>
      <c r="B1207" s="101">
        <f>SUM(B1208+B1220+B1226+B1232+B1240+B1253+B1257+B1263)</f>
        <v>1410</v>
      </c>
      <c r="C1207" s="101">
        <f>SUM(C1208+C1220+C1226+C1232+C1240+C1253+C1257+C1263)</f>
        <v>477</v>
      </c>
      <c r="D1207" s="101"/>
      <c r="E1207" s="101"/>
      <c r="G1207" s="193"/>
    </row>
    <row r="1208" spans="1:7">
      <c r="A1208" s="154" t="s">
        <v>989</v>
      </c>
      <c r="B1208" s="101">
        <f>SUM(B1209:B1219)</f>
        <v>540</v>
      </c>
      <c r="C1208" s="101">
        <f>SUM(C1209:C1219)</f>
        <v>477</v>
      </c>
      <c r="D1208" s="101"/>
      <c r="E1208" s="101"/>
      <c r="G1208" s="193"/>
    </row>
    <row r="1209" spans="1:7">
      <c r="A1209" s="154" t="s">
        <v>64</v>
      </c>
      <c r="B1209" s="194">
        <v>520</v>
      </c>
      <c r="C1209" s="195">
        <v>477</v>
      </c>
      <c r="D1209" s="101"/>
      <c r="E1209" s="101"/>
      <c r="G1209" s="193"/>
    </row>
    <row r="1210" spans="1:7">
      <c r="A1210" s="154" t="s">
        <v>65</v>
      </c>
      <c r="B1210" s="194">
        <v>0</v>
      </c>
      <c r="C1210" s="195">
        <v>0</v>
      </c>
      <c r="D1210" s="101"/>
      <c r="E1210" s="101"/>
      <c r="G1210" s="193"/>
    </row>
    <row r="1211" spans="1:7">
      <c r="A1211" s="154" t="s">
        <v>66</v>
      </c>
      <c r="B1211" s="194">
        <v>0</v>
      </c>
      <c r="C1211" s="195">
        <v>0</v>
      </c>
      <c r="D1211" s="101"/>
      <c r="E1211" s="101"/>
      <c r="G1211" s="193"/>
    </row>
    <row r="1212" spans="1:7">
      <c r="A1212" s="154" t="s">
        <v>990</v>
      </c>
      <c r="B1212" s="194">
        <v>0</v>
      </c>
      <c r="C1212" s="195">
        <v>0</v>
      </c>
      <c r="D1212" s="101"/>
      <c r="E1212" s="101"/>
      <c r="G1212" s="193"/>
    </row>
    <row r="1213" spans="1:7">
      <c r="A1213" s="154" t="s">
        <v>991</v>
      </c>
      <c r="B1213" s="194">
        <v>0</v>
      </c>
      <c r="C1213" s="195">
        <v>0</v>
      </c>
      <c r="D1213" s="101"/>
      <c r="E1213" s="101"/>
      <c r="G1213" s="193"/>
    </row>
    <row r="1214" spans="1:7">
      <c r="A1214" s="154" t="s">
        <v>992</v>
      </c>
      <c r="B1214" s="194">
        <v>20</v>
      </c>
      <c r="C1214" s="195">
        <v>0</v>
      </c>
      <c r="D1214" s="101"/>
      <c r="E1214" s="101"/>
      <c r="G1214" s="193"/>
    </row>
    <row r="1215" spans="1:7">
      <c r="A1215" s="154" t="s">
        <v>993</v>
      </c>
      <c r="B1215" s="194">
        <v>0</v>
      </c>
      <c r="C1215" s="195">
        <v>0</v>
      </c>
      <c r="D1215" s="101"/>
      <c r="E1215" s="101"/>
      <c r="G1215" s="193"/>
    </row>
    <row r="1216" spans="1:7">
      <c r="A1216" s="154" t="s">
        <v>994</v>
      </c>
      <c r="B1216" s="194">
        <v>0</v>
      </c>
      <c r="C1216" s="195">
        <v>0</v>
      </c>
      <c r="D1216" s="101"/>
      <c r="E1216" s="101"/>
      <c r="G1216" s="193"/>
    </row>
    <row r="1217" spans="1:7">
      <c r="A1217" s="154" t="s">
        <v>995</v>
      </c>
      <c r="B1217" s="194">
        <v>0</v>
      </c>
      <c r="C1217" s="195">
        <v>0</v>
      </c>
      <c r="D1217" s="101"/>
      <c r="E1217" s="101"/>
      <c r="G1217" s="193"/>
    </row>
    <row r="1218" spans="1:7">
      <c r="A1218" s="154" t="s">
        <v>73</v>
      </c>
      <c r="B1218" s="194">
        <v>0</v>
      </c>
      <c r="C1218" s="195">
        <v>0</v>
      </c>
      <c r="D1218" s="101"/>
      <c r="E1218" s="101"/>
      <c r="G1218" s="193"/>
    </row>
    <row r="1219" spans="1:7">
      <c r="A1219" s="154" t="s">
        <v>996</v>
      </c>
      <c r="B1219" s="194">
        <v>0</v>
      </c>
      <c r="C1219" s="195">
        <v>0</v>
      </c>
      <c r="D1219" s="101"/>
      <c r="E1219" s="101"/>
      <c r="G1219" s="193"/>
    </row>
    <row r="1220" spans="1:7">
      <c r="A1220" s="154" t="s">
        <v>997</v>
      </c>
      <c r="B1220" s="101">
        <f>SUM(B1221:B1225)</f>
        <v>0</v>
      </c>
      <c r="C1220" s="101">
        <f>SUM(C1221:C1225)</f>
        <v>0</v>
      </c>
      <c r="D1220" s="101"/>
      <c r="E1220" s="101"/>
      <c r="G1220" s="193"/>
    </row>
    <row r="1221" spans="1:7">
      <c r="A1221" s="154" t="s">
        <v>64</v>
      </c>
      <c r="B1221" s="196"/>
      <c r="C1221" s="101"/>
      <c r="D1221" s="101"/>
      <c r="E1221" s="101"/>
      <c r="G1221" s="193"/>
    </row>
    <row r="1222" spans="1:7">
      <c r="A1222" s="154" t="s">
        <v>395</v>
      </c>
      <c r="B1222" s="101"/>
      <c r="C1222" s="101"/>
      <c r="D1222" s="101"/>
      <c r="E1222" s="101"/>
      <c r="G1222" s="193"/>
    </row>
    <row r="1223" spans="1:7">
      <c r="A1223" s="154" t="s">
        <v>66</v>
      </c>
      <c r="B1223" s="101"/>
      <c r="C1223" s="101"/>
      <c r="D1223" s="101"/>
      <c r="E1223" s="101"/>
      <c r="G1223" s="193"/>
    </row>
    <row r="1224" spans="1:7">
      <c r="A1224" s="154" t="s">
        <v>998</v>
      </c>
      <c r="B1224" s="101"/>
      <c r="C1224" s="101"/>
      <c r="D1224" s="101"/>
      <c r="E1224" s="101"/>
      <c r="G1224" s="193"/>
    </row>
    <row r="1225" spans="1:7">
      <c r="A1225" s="154" t="s">
        <v>999</v>
      </c>
      <c r="B1225" s="101"/>
      <c r="C1225" s="101"/>
      <c r="D1225" s="101"/>
      <c r="E1225" s="101"/>
      <c r="G1225" s="193"/>
    </row>
    <row r="1226" spans="1:7">
      <c r="A1226" s="154" t="s">
        <v>1000</v>
      </c>
      <c r="B1226" s="101">
        <f>SUM(B1227:B1231)</f>
        <v>0</v>
      </c>
      <c r="C1226" s="101">
        <f>SUM(C1227:C1231)</f>
        <v>0</v>
      </c>
      <c r="D1226" s="101"/>
      <c r="E1226" s="101"/>
      <c r="G1226" s="193"/>
    </row>
    <row r="1227" spans="1:7">
      <c r="A1227" s="154" t="s">
        <v>64</v>
      </c>
      <c r="B1227" s="101"/>
      <c r="C1227" s="101"/>
      <c r="D1227" s="101"/>
      <c r="E1227" s="101"/>
      <c r="G1227" s="193"/>
    </row>
    <row r="1228" spans="1:7">
      <c r="A1228" s="154" t="s">
        <v>65</v>
      </c>
      <c r="B1228" s="101"/>
      <c r="C1228" s="101"/>
      <c r="D1228" s="101"/>
      <c r="E1228" s="101"/>
      <c r="G1228" s="193"/>
    </row>
    <row r="1229" spans="1:7">
      <c r="A1229" s="154" t="s">
        <v>66</v>
      </c>
      <c r="B1229" s="101"/>
      <c r="C1229" s="101"/>
      <c r="D1229" s="101"/>
      <c r="E1229" s="101"/>
      <c r="G1229" s="193"/>
    </row>
    <row r="1230" spans="1:7">
      <c r="A1230" s="154" t="s">
        <v>1001</v>
      </c>
      <c r="B1230" s="101"/>
      <c r="C1230" s="101"/>
      <c r="D1230" s="101"/>
      <c r="E1230" s="101"/>
      <c r="G1230" s="193"/>
    </row>
    <row r="1231" spans="1:7">
      <c r="A1231" s="154" t="s">
        <v>1002</v>
      </c>
      <c r="B1231" s="101"/>
      <c r="C1231" s="101"/>
      <c r="D1231" s="101"/>
      <c r="E1231" s="101"/>
      <c r="G1231" s="193"/>
    </row>
    <row r="1232" spans="1:7">
      <c r="A1232" s="154" t="s">
        <v>1003</v>
      </c>
      <c r="B1232" s="101">
        <f>SUM(B1233:B1239)</f>
        <v>0</v>
      </c>
      <c r="C1232" s="101">
        <f>SUM(C1233:C1239)</f>
        <v>0</v>
      </c>
      <c r="D1232" s="101"/>
      <c r="E1232" s="101"/>
      <c r="G1232" s="193"/>
    </row>
    <row r="1233" spans="1:7">
      <c r="A1233" s="154" t="s">
        <v>64</v>
      </c>
      <c r="B1233" s="101"/>
      <c r="C1233" s="101"/>
      <c r="D1233" s="101"/>
      <c r="E1233" s="101"/>
      <c r="G1233" s="193"/>
    </row>
    <row r="1234" spans="1:7">
      <c r="A1234" s="154" t="s">
        <v>65</v>
      </c>
      <c r="B1234" s="101"/>
      <c r="C1234" s="101"/>
      <c r="D1234" s="101"/>
      <c r="E1234" s="101"/>
      <c r="G1234" s="193"/>
    </row>
    <row r="1235" spans="1:7">
      <c r="A1235" s="154" t="s">
        <v>66</v>
      </c>
      <c r="B1235" s="101"/>
      <c r="C1235" s="101"/>
      <c r="D1235" s="101"/>
      <c r="E1235" s="101"/>
      <c r="G1235" s="193"/>
    </row>
    <row r="1236" spans="1:7">
      <c r="A1236" s="154" t="s">
        <v>1004</v>
      </c>
      <c r="B1236" s="101"/>
      <c r="C1236" s="101"/>
      <c r="D1236" s="101"/>
      <c r="E1236" s="101"/>
      <c r="G1236" s="193"/>
    </row>
    <row r="1237" spans="1:7">
      <c r="A1237" s="154" t="s">
        <v>1005</v>
      </c>
      <c r="B1237" s="101"/>
      <c r="C1237" s="101"/>
      <c r="D1237" s="101"/>
      <c r="E1237" s="101"/>
      <c r="G1237" s="193"/>
    </row>
    <row r="1238" spans="1:7">
      <c r="A1238" s="154" t="s">
        <v>73</v>
      </c>
      <c r="B1238" s="101"/>
      <c r="C1238" s="101"/>
      <c r="D1238" s="101"/>
      <c r="E1238" s="101"/>
      <c r="G1238" s="193"/>
    </row>
    <row r="1239" spans="1:7">
      <c r="A1239" s="154" t="s">
        <v>1006</v>
      </c>
      <c r="B1239" s="101"/>
      <c r="C1239" s="101"/>
      <c r="D1239" s="101"/>
      <c r="E1239" s="101"/>
      <c r="G1239" s="193"/>
    </row>
    <row r="1240" spans="1:7">
      <c r="A1240" s="154" t="s">
        <v>1007</v>
      </c>
      <c r="B1240" s="101">
        <f>SUM(B1241:B1252)</f>
        <v>0</v>
      </c>
      <c r="C1240" s="101">
        <f>SUM(C1241:C1252)</f>
        <v>0</v>
      </c>
      <c r="D1240" s="101"/>
      <c r="E1240" s="101"/>
      <c r="G1240" s="193"/>
    </row>
    <row r="1241" spans="1:7">
      <c r="A1241" s="154" t="s">
        <v>64</v>
      </c>
      <c r="B1241" s="101"/>
      <c r="C1241" s="101"/>
      <c r="D1241" s="101"/>
      <c r="E1241" s="101"/>
      <c r="G1241" s="193"/>
    </row>
    <row r="1242" spans="1:7">
      <c r="A1242" s="154" t="s">
        <v>65</v>
      </c>
      <c r="B1242" s="101"/>
      <c r="C1242" s="101"/>
      <c r="D1242" s="101"/>
      <c r="E1242" s="101"/>
      <c r="G1242" s="193"/>
    </row>
    <row r="1243" spans="1:7">
      <c r="A1243" s="154" t="s">
        <v>66</v>
      </c>
      <c r="B1243" s="101"/>
      <c r="C1243" s="101"/>
      <c r="D1243" s="101"/>
      <c r="E1243" s="101"/>
      <c r="G1243" s="193"/>
    </row>
    <row r="1244" spans="1:7">
      <c r="A1244" s="154" t="s">
        <v>1008</v>
      </c>
      <c r="B1244" s="101"/>
      <c r="C1244" s="101"/>
      <c r="D1244" s="101"/>
      <c r="E1244" s="101"/>
      <c r="G1244" s="193"/>
    </row>
    <row r="1245" spans="1:7">
      <c r="A1245" s="154" t="s">
        <v>1009</v>
      </c>
      <c r="B1245" s="101"/>
      <c r="C1245" s="101"/>
      <c r="D1245" s="101"/>
      <c r="E1245" s="101"/>
      <c r="G1245" s="193"/>
    </row>
    <row r="1246" spans="1:7">
      <c r="A1246" s="154" t="s">
        <v>1010</v>
      </c>
      <c r="B1246" s="101"/>
      <c r="C1246" s="101"/>
      <c r="D1246" s="101"/>
      <c r="E1246" s="101"/>
      <c r="G1246" s="193"/>
    </row>
    <row r="1247" spans="1:7">
      <c r="A1247" s="154" t="s">
        <v>1011</v>
      </c>
      <c r="B1247" s="101"/>
      <c r="C1247" s="101"/>
      <c r="D1247" s="101"/>
      <c r="E1247" s="101"/>
      <c r="G1247" s="193"/>
    </row>
    <row r="1248" spans="1:7">
      <c r="A1248" s="154" t="s">
        <v>1012</v>
      </c>
      <c r="B1248" s="101"/>
      <c r="C1248" s="101"/>
      <c r="D1248" s="101"/>
      <c r="E1248" s="101"/>
      <c r="G1248" s="193"/>
    </row>
    <row r="1249" spans="1:7">
      <c r="A1249" s="154" t="s">
        <v>1013</v>
      </c>
      <c r="B1249" s="101"/>
      <c r="C1249" s="101"/>
      <c r="D1249" s="101"/>
      <c r="E1249" s="101"/>
      <c r="G1249" s="193"/>
    </row>
    <row r="1250" spans="1:7">
      <c r="A1250" s="154" t="s">
        <v>1014</v>
      </c>
      <c r="B1250" s="101"/>
      <c r="C1250" s="101"/>
      <c r="D1250" s="101"/>
      <c r="E1250" s="101"/>
      <c r="G1250" s="193"/>
    </row>
    <row r="1251" spans="1:7">
      <c r="A1251" s="154" t="s">
        <v>1015</v>
      </c>
      <c r="B1251" s="101"/>
      <c r="C1251" s="101"/>
      <c r="D1251" s="101"/>
      <c r="E1251" s="101"/>
      <c r="G1251" s="193"/>
    </row>
    <row r="1252" spans="1:7">
      <c r="A1252" s="154" t="s">
        <v>1016</v>
      </c>
      <c r="B1252" s="101"/>
      <c r="C1252" s="101"/>
      <c r="D1252" s="101"/>
      <c r="E1252" s="101"/>
      <c r="G1252" s="193"/>
    </row>
    <row r="1253" spans="1:7">
      <c r="A1253" s="154" t="s">
        <v>1017</v>
      </c>
      <c r="B1253" s="101">
        <f>SUM(B1254:B1256)</f>
        <v>0</v>
      </c>
      <c r="C1253" s="101">
        <f>SUM(C1254:C1256)</f>
        <v>0</v>
      </c>
      <c r="D1253" s="101"/>
      <c r="E1253" s="101"/>
      <c r="G1253" s="193"/>
    </row>
    <row r="1254" spans="1:7">
      <c r="A1254" s="154" t="s">
        <v>1018</v>
      </c>
      <c r="B1254" s="101"/>
      <c r="C1254" s="101"/>
      <c r="D1254" s="101"/>
      <c r="E1254" s="101"/>
      <c r="G1254" s="193"/>
    </row>
    <row r="1255" spans="1:7">
      <c r="A1255" s="154" t="s">
        <v>1019</v>
      </c>
      <c r="B1255" s="101"/>
      <c r="C1255" s="101"/>
      <c r="D1255" s="101"/>
      <c r="E1255" s="101"/>
      <c r="G1255" s="193"/>
    </row>
    <row r="1256" spans="1:7">
      <c r="A1256" s="154" t="s">
        <v>1020</v>
      </c>
      <c r="B1256" s="101"/>
      <c r="C1256" s="101"/>
      <c r="D1256" s="101"/>
      <c r="E1256" s="101"/>
      <c r="G1256" s="193"/>
    </row>
    <row r="1257" spans="1:7">
      <c r="A1257" s="154" t="s">
        <v>1021</v>
      </c>
      <c r="B1257" s="101">
        <f>SUM(B1258:B1262)</f>
        <v>870</v>
      </c>
      <c r="C1257" s="101">
        <f>SUM(C1258:C1262)</f>
        <v>0</v>
      </c>
      <c r="D1257" s="101"/>
      <c r="E1257" s="101"/>
      <c r="G1257" s="193"/>
    </row>
    <row r="1258" spans="1:7">
      <c r="A1258" s="154" t="s">
        <v>1022</v>
      </c>
      <c r="B1258" s="194">
        <v>870</v>
      </c>
      <c r="C1258" s="195">
        <v>0</v>
      </c>
      <c r="D1258" s="101"/>
      <c r="E1258" s="101"/>
      <c r="G1258" s="193"/>
    </row>
    <row r="1259" spans="1:7">
      <c r="A1259" s="154" t="s">
        <v>1023</v>
      </c>
      <c r="B1259" s="101"/>
      <c r="C1259" s="101"/>
      <c r="D1259" s="101"/>
      <c r="E1259" s="101"/>
      <c r="G1259" s="193"/>
    </row>
    <row r="1260" spans="1:7">
      <c r="A1260" s="154" t="s">
        <v>1024</v>
      </c>
      <c r="B1260" s="101"/>
      <c r="C1260" s="101"/>
      <c r="D1260" s="101"/>
      <c r="E1260" s="101"/>
      <c r="G1260" s="193"/>
    </row>
    <row r="1261" spans="1:7">
      <c r="A1261" s="154" t="s">
        <v>1025</v>
      </c>
      <c r="B1261" s="101"/>
      <c r="C1261" s="101"/>
      <c r="D1261" s="101"/>
      <c r="E1261" s="101"/>
      <c r="G1261" s="193"/>
    </row>
    <row r="1262" spans="1:7">
      <c r="A1262" s="154" t="s">
        <v>1026</v>
      </c>
      <c r="B1262" s="101"/>
      <c r="C1262" s="101"/>
      <c r="D1262" s="101"/>
      <c r="E1262" s="101"/>
      <c r="G1262" s="193"/>
    </row>
    <row r="1263" spans="1:7">
      <c r="A1263" s="154" t="s">
        <v>1027</v>
      </c>
      <c r="B1263" s="101"/>
      <c r="C1263" s="101"/>
      <c r="D1263" s="101"/>
      <c r="E1263" s="101"/>
      <c r="G1263" s="193"/>
    </row>
    <row r="1264" spans="1:7">
      <c r="A1264" s="154" t="s">
        <v>1028</v>
      </c>
      <c r="B1264" s="101"/>
      <c r="C1264" s="101"/>
      <c r="D1264" s="101"/>
      <c r="E1264" s="101"/>
      <c r="G1264" s="193"/>
    </row>
    <row r="1265" spans="1:7">
      <c r="A1265" s="154" t="s">
        <v>1029</v>
      </c>
      <c r="B1265" s="101">
        <f>SUM(B1266)</f>
        <v>4171</v>
      </c>
      <c r="C1265" s="101">
        <f>SUM(C1266)</f>
        <v>4171</v>
      </c>
      <c r="D1265" s="101"/>
      <c r="E1265" s="101"/>
      <c r="G1265" s="193"/>
    </row>
    <row r="1266" spans="1:7">
      <c r="A1266" s="154" t="s">
        <v>1030</v>
      </c>
      <c r="B1266" s="101">
        <f>SUM(B1267:B1270)</f>
        <v>4171</v>
      </c>
      <c r="C1266" s="101">
        <f>SUM(C1267:C1270)</f>
        <v>4171</v>
      </c>
      <c r="D1266" s="101"/>
      <c r="E1266" s="101"/>
      <c r="G1266" s="193"/>
    </row>
    <row r="1267" spans="1:7">
      <c r="A1267" s="154" t="s">
        <v>1031</v>
      </c>
      <c r="B1267" s="101">
        <v>4136</v>
      </c>
      <c r="C1267" s="101">
        <v>4136</v>
      </c>
      <c r="D1267" s="101"/>
      <c r="E1267" s="101"/>
      <c r="G1267" s="193"/>
    </row>
    <row r="1268" spans="1:7">
      <c r="A1268" s="154" t="s">
        <v>1032</v>
      </c>
      <c r="B1268" s="101"/>
      <c r="C1268" s="101"/>
      <c r="D1268" s="101"/>
      <c r="E1268" s="101"/>
      <c r="G1268" s="193"/>
    </row>
    <row r="1269" spans="1:7">
      <c r="A1269" s="154" t="s">
        <v>1033</v>
      </c>
      <c r="B1269" s="101"/>
      <c r="C1269" s="101"/>
      <c r="D1269" s="101"/>
      <c r="E1269" s="101"/>
      <c r="G1269" s="193"/>
    </row>
    <row r="1270" spans="1:7">
      <c r="A1270" s="154" t="s">
        <v>1034</v>
      </c>
      <c r="B1270" s="101">
        <v>35</v>
      </c>
      <c r="C1270" s="101">
        <v>35</v>
      </c>
      <c r="D1270" s="101"/>
      <c r="E1270" s="101"/>
      <c r="G1270" s="193"/>
    </row>
    <row r="1271" spans="1:7">
      <c r="A1271" s="101" t="s">
        <v>1035</v>
      </c>
      <c r="B1271" s="101">
        <v>57</v>
      </c>
      <c r="C1271" s="101">
        <f>SUM(C1272)</f>
        <v>57</v>
      </c>
      <c r="D1271" s="101"/>
      <c r="E1271" s="101"/>
      <c r="G1271" s="193"/>
    </row>
    <row r="1272" spans="1:7">
      <c r="A1272" s="101" t="s">
        <v>1036</v>
      </c>
      <c r="B1272" s="205">
        <v>57</v>
      </c>
      <c r="C1272" s="205">
        <v>57</v>
      </c>
      <c r="D1272" s="205"/>
      <c r="E1272" s="205"/>
      <c r="G1272" s="193"/>
    </row>
    <row r="1273" spans="1:7">
      <c r="A1273" s="101" t="s">
        <v>1037</v>
      </c>
      <c r="B1273" s="144">
        <f>SUM(B1274:B1275)</f>
        <v>2349</v>
      </c>
      <c r="C1273" s="144">
        <f>SUM(C1274:C1275)</f>
        <v>0</v>
      </c>
      <c r="D1273" s="144"/>
      <c r="E1273" s="144"/>
      <c r="G1273" s="193"/>
    </row>
    <row r="1274" spans="1:7">
      <c r="A1274" s="101" t="s">
        <v>1038</v>
      </c>
      <c r="B1274" s="144"/>
      <c r="C1274" s="144"/>
      <c r="D1274" s="144"/>
      <c r="E1274" s="144"/>
      <c r="G1274" s="193"/>
    </row>
    <row r="1275" spans="1:7">
      <c r="A1275" s="101" t="s">
        <v>885</v>
      </c>
      <c r="B1275" s="199">
        <v>2349</v>
      </c>
      <c r="C1275" s="144">
        <v>0</v>
      </c>
      <c r="D1275" s="144"/>
      <c r="E1275" s="144"/>
      <c r="G1275" s="193"/>
    </row>
    <row r="1276" spans="1:7">
      <c r="A1276" s="101"/>
      <c r="B1276" s="144"/>
      <c r="C1276" s="144"/>
      <c r="D1276" s="144"/>
      <c r="E1276" s="144"/>
      <c r="G1276" s="193"/>
    </row>
    <row r="1277" spans="1:7">
      <c r="A1277" s="101"/>
      <c r="B1277" s="144"/>
      <c r="C1277" s="144"/>
      <c r="D1277" s="144"/>
      <c r="E1277" s="144"/>
      <c r="G1277" s="193"/>
    </row>
    <row r="1278" spans="1:7">
      <c r="A1278" s="143" t="s">
        <v>1039</v>
      </c>
      <c r="B1278" s="144">
        <f>SUM(B5+B249+B253+B265+B356+B409+B463+B520+B640+B712+B785+B804+B915+B979+B1045+B1065+B1080+B1090+B1134+B1154+B1207+B1264+B1265+B1271+B1273)</f>
        <v>439788</v>
      </c>
      <c r="C1278" s="144">
        <f>SUM(C5+C249+C253+C265+C356+C409+C463+C520+C640+C712+C785+C804+C915+C979+C1045+C1065+C1080+C1090+C1134+C1154+C1207+C1264+C1265+C1271+C1273)</f>
        <v>233482</v>
      </c>
      <c r="D1278" s="144"/>
      <c r="E1278" s="144"/>
      <c r="G1278" s="193"/>
    </row>
  </sheetData>
  <mergeCells count="1">
    <mergeCell ref="A2:E2"/>
  </mergeCells>
  <phoneticPr fontId="18" type="noConversion"/>
  <printOptions horizontalCentered="1"/>
  <pageMargins left="0.31496062992126" right="0.31496062992126" top="0.35433070866141703" bottom="0.35433070866141703" header="0.31496062992126" footer="0.31496062992126"/>
  <pageSetup paperSize="9" scale="80" orientation="portrait"/>
</worksheet>
</file>

<file path=xl/worksheets/sheet5.xml><?xml version="1.0" encoding="utf-8"?>
<worksheet xmlns="http://schemas.openxmlformats.org/spreadsheetml/2006/main" xmlns:r="http://schemas.openxmlformats.org/officeDocument/2006/relationships">
  <sheetPr>
    <tabColor rgb="FFFFC000"/>
  </sheetPr>
  <dimension ref="A1:M109"/>
  <sheetViews>
    <sheetView showGridLines="0" showZeros="0" zoomScale="85" zoomScaleNormal="85" workbookViewId="0">
      <pane ySplit="5" topLeftCell="A60" activePane="bottomLeft" state="frozen"/>
      <selection pane="bottomLeft" activeCell="C67" sqref="C67"/>
    </sheetView>
  </sheetViews>
  <sheetFormatPr defaultColWidth="9" defaultRowHeight="14.25"/>
  <cols>
    <col min="1" max="1" width="50.125" style="158" customWidth="1"/>
    <col min="2" max="2" width="20.5" style="158" customWidth="1"/>
    <col min="3" max="3" width="16.625" style="158" customWidth="1"/>
    <col min="4" max="4" width="43.625" style="158" customWidth="1"/>
    <col min="5" max="5" width="19.5" style="158" customWidth="1"/>
    <col min="6" max="6" width="16.625" style="158" customWidth="1"/>
    <col min="7" max="10" width="9" style="158"/>
    <col min="11" max="11" width="15.75" style="159" customWidth="1"/>
    <col min="12" max="16384" width="9" style="158"/>
  </cols>
  <sheetData>
    <row r="1" spans="1:13" ht="18" customHeight="1">
      <c r="A1" s="156" t="s">
        <v>1040</v>
      </c>
      <c r="B1" s="156"/>
    </row>
    <row r="2" spans="1:13" s="156" customFormat="1" ht="20.25">
      <c r="A2" s="230" t="s">
        <v>1041</v>
      </c>
      <c r="B2" s="230"/>
      <c r="C2" s="230"/>
      <c r="D2" s="230"/>
      <c r="E2" s="230"/>
      <c r="F2" s="230"/>
      <c r="K2" s="180"/>
    </row>
    <row r="3" spans="1:13" ht="20.25" customHeight="1">
      <c r="A3" s="156"/>
      <c r="B3" s="156"/>
      <c r="F3" s="160" t="s">
        <v>26</v>
      </c>
    </row>
    <row r="4" spans="1:13" ht="31.5" customHeight="1">
      <c r="A4" s="231" t="s">
        <v>1042</v>
      </c>
      <c r="B4" s="232"/>
      <c r="C4" s="233"/>
      <c r="D4" s="231" t="s">
        <v>1043</v>
      </c>
      <c r="E4" s="232"/>
      <c r="F4" s="233"/>
      <c r="H4" s="234" t="s">
        <v>1044</v>
      </c>
      <c r="I4" s="235"/>
      <c r="J4" s="159" t="s">
        <v>1045</v>
      </c>
      <c r="L4" s="158" t="s">
        <v>1046</v>
      </c>
      <c r="M4" s="158" t="s">
        <v>1047</v>
      </c>
    </row>
    <row r="5" spans="1:13" ht="21.95" customHeight="1">
      <c r="A5" s="161" t="s">
        <v>60</v>
      </c>
      <c r="B5" s="162" t="s">
        <v>28</v>
      </c>
      <c r="C5" s="161" t="s">
        <v>29</v>
      </c>
      <c r="D5" s="161" t="s">
        <v>60</v>
      </c>
      <c r="E5" s="162" t="s">
        <v>28</v>
      </c>
      <c r="F5" s="161" t="s">
        <v>29</v>
      </c>
      <c r="H5" s="158" t="s">
        <v>1048</v>
      </c>
      <c r="I5" s="158" t="s">
        <v>1049</v>
      </c>
      <c r="J5" s="158" t="s">
        <v>1048</v>
      </c>
      <c r="K5" s="159" t="s">
        <v>1049</v>
      </c>
    </row>
    <row r="6" spans="1:13" ht="20.100000000000001" customHeight="1">
      <c r="A6" s="163" t="s">
        <v>1050</v>
      </c>
      <c r="B6" s="164">
        <v>12957</v>
      </c>
      <c r="C6" s="165">
        <v>13600</v>
      </c>
      <c r="D6" s="163" t="s">
        <v>1051</v>
      </c>
      <c r="E6" s="163">
        <v>439788</v>
      </c>
      <c r="F6" s="165">
        <v>233482</v>
      </c>
    </row>
    <row r="7" spans="1:13" ht="20.100000000000001" customHeight="1">
      <c r="A7" s="166" t="s">
        <v>1052</v>
      </c>
      <c r="B7" s="166">
        <f>SUM(B8,B76:B77,B81:B84)</f>
        <v>453277</v>
      </c>
      <c r="C7" s="166">
        <f>SUM(C8,C76:C77,C81:C84)</f>
        <v>220082</v>
      </c>
      <c r="D7" s="166" t="s">
        <v>1053</v>
      </c>
      <c r="E7" s="166">
        <f>SUM(E8,E77:E83)</f>
        <v>26446</v>
      </c>
      <c r="F7" s="165">
        <f>SUM(F8,F77:F83)</f>
        <v>200</v>
      </c>
    </row>
    <row r="8" spans="1:13" ht="20.100000000000001" customHeight="1">
      <c r="A8" s="167" t="s">
        <v>1054</v>
      </c>
      <c r="B8" s="165">
        <f>SUM(B9,B16,B52)</f>
        <v>351402</v>
      </c>
      <c r="C8" s="165">
        <f>SUM(C9,C16,C52)</f>
        <v>220082</v>
      </c>
      <c r="D8" s="167" t="s">
        <v>1055</v>
      </c>
      <c r="E8" s="167">
        <f>SUM(E9:E10)</f>
        <v>215</v>
      </c>
      <c r="F8" s="167">
        <f>SUM(F9:F10)</f>
        <v>200</v>
      </c>
    </row>
    <row r="9" spans="1:13" ht="20.100000000000001" customHeight="1">
      <c r="A9" s="167" t="s">
        <v>1056</v>
      </c>
      <c r="B9" s="168">
        <v>725</v>
      </c>
      <c r="C9" s="165">
        <v>347</v>
      </c>
      <c r="D9" s="167" t="s">
        <v>1057</v>
      </c>
      <c r="E9" s="167"/>
      <c r="F9" s="165"/>
    </row>
    <row r="10" spans="1:13" ht="20.100000000000001" customHeight="1">
      <c r="A10" s="96" t="s">
        <v>1058</v>
      </c>
      <c r="B10" s="96">
        <v>101</v>
      </c>
      <c r="C10" s="165">
        <v>101</v>
      </c>
      <c r="D10" s="167" t="s">
        <v>1059</v>
      </c>
      <c r="E10" s="167">
        <v>215</v>
      </c>
      <c r="F10" s="165">
        <v>200</v>
      </c>
      <c r="L10" s="158">
        <v>101</v>
      </c>
    </row>
    <row r="11" spans="1:13" ht="20.100000000000001" customHeight="1">
      <c r="A11" s="96" t="s">
        <v>1060</v>
      </c>
      <c r="B11" s="96"/>
      <c r="C11" s="165"/>
      <c r="D11" s="167"/>
      <c r="E11" s="167"/>
      <c r="F11" s="165"/>
    </row>
    <row r="12" spans="1:13" ht="20.100000000000001" customHeight="1">
      <c r="A12" s="96" t="s">
        <v>1061</v>
      </c>
      <c r="B12" s="96">
        <v>234</v>
      </c>
      <c r="C12" s="165">
        <v>234</v>
      </c>
      <c r="D12" s="167" t="s">
        <v>0</v>
      </c>
      <c r="E12" s="167"/>
      <c r="F12" s="165"/>
      <c r="L12" s="165">
        <v>234</v>
      </c>
    </row>
    <row r="13" spans="1:13" ht="20.100000000000001" customHeight="1">
      <c r="A13" s="96" t="s">
        <v>1062</v>
      </c>
      <c r="B13" s="169">
        <v>1</v>
      </c>
      <c r="C13" s="165">
        <v>1</v>
      </c>
      <c r="D13" s="167" t="s">
        <v>0</v>
      </c>
      <c r="E13" s="167"/>
      <c r="F13" s="165"/>
      <c r="L13" s="165">
        <v>1</v>
      </c>
    </row>
    <row r="14" spans="1:13" ht="20.100000000000001" customHeight="1">
      <c r="A14" s="96" t="s">
        <v>1063</v>
      </c>
      <c r="B14" s="169">
        <v>378</v>
      </c>
      <c r="C14" s="165">
        <v>0</v>
      </c>
      <c r="D14" s="167" t="s">
        <v>0</v>
      </c>
      <c r="E14" s="167"/>
      <c r="F14" s="165"/>
      <c r="L14" s="165">
        <v>0</v>
      </c>
    </row>
    <row r="15" spans="1:13" ht="20.100000000000001" customHeight="1">
      <c r="A15" s="96" t="s">
        <v>1064</v>
      </c>
      <c r="B15" s="169">
        <v>11</v>
      </c>
      <c r="C15" s="165">
        <v>11</v>
      </c>
      <c r="D15" s="167" t="s">
        <v>0</v>
      </c>
      <c r="E15" s="167"/>
      <c r="F15" s="165"/>
      <c r="L15" s="165">
        <v>11</v>
      </c>
    </row>
    <row r="16" spans="1:13" ht="20.100000000000001" customHeight="1">
      <c r="A16" s="96" t="s">
        <v>1065</v>
      </c>
      <c r="B16" s="165">
        <f>SUM(B17:B51)</f>
        <v>198944</v>
      </c>
      <c r="C16" s="165">
        <f>SUM(C17:C51)</f>
        <v>201323</v>
      </c>
      <c r="D16" s="167" t="s">
        <v>0</v>
      </c>
      <c r="E16" s="167"/>
      <c r="F16" s="165"/>
      <c r="G16" s="158" t="s">
        <v>1047</v>
      </c>
    </row>
    <row r="17" spans="1:10" ht="20.100000000000001" customHeight="1">
      <c r="A17" s="96" t="s">
        <v>1066</v>
      </c>
      <c r="B17" s="170">
        <v>3128</v>
      </c>
      <c r="C17" s="171">
        <v>3128</v>
      </c>
      <c r="D17" s="167" t="s">
        <v>0</v>
      </c>
      <c r="E17" s="167"/>
      <c r="F17" s="165"/>
    </row>
    <row r="18" spans="1:10" ht="20.100000000000001" customHeight="1">
      <c r="A18" s="172" t="s">
        <v>1067</v>
      </c>
      <c r="B18" s="173">
        <v>31128</v>
      </c>
      <c r="C18" s="171">
        <v>30624</v>
      </c>
      <c r="D18" s="167" t="s">
        <v>0</v>
      </c>
      <c r="E18" s="167"/>
      <c r="F18" s="165"/>
    </row>
    <row r="19" spans="1:10" ht="20.100000000000001" customHeight="1">
      <c r="A19" s="174" t="s">
        <v>1068</v>
      </c>
      <c r="B19" s="175">
        <v>18717</v>
      </c>
      <c r="C19" s="171">
        <v>16152</v>
      </c>
      <c r="D19" s="167" t="s">
        <v>0</v>
      </c>
      <c r="E19" s="167"/>
      <c r="F19" s="165"/>
    </row>
    <row r="20" spans="1:10" ht="20.100000000000001" customHeight="1">
      <c r="A20" s="174" t="s">
        <v>1069</v>
      </c>
      <c r="B20" s="174">
        <v>742</v>
      </c>
      <c r="C20" s="165"/>
      <c r="D20" s="167" t="s">
        <v>0</v>
      </c>
      <c r="E20" s="167"/>
      <c r="F20" s="165"/>
    </row>
    <row r="21" spans="1:10" ht="20.100000000000001" customHeight="1">
      <c r="A21" s="174" t="s">
        <v>1070</v>
      </c>
      <c r="B21" s="174"/>
      <c r="C21" s="165"/>
      <c r="D21" s="167" t="s">
        <v>0</v>
      </c>
      <c r="E21" s="167"/>
      <c r="F21" s="165"/>
    </row>
    <row r="22" spans="1:10" ht="20.100000000000001" customHeight="1">
      <c r="A22" s="174" t="s">
        <v>1071</v>
      </c>
      <c r="B22" s="174"/>
      <c r="C22" s="165"/>
      <c r="D22" s="167" t="s">
        <v>0</v>
      </c>
      <c r="E22" s="167"/>
      <c r="F22" s="165"/>
    </row>
    <row r="23" spans="1:10" ht="20.100000000000001" customHeight="1">
      <c r="A23" s="174" t="s">
        <v>1072</v>
      </c>
      <c r="B23" s="175">
        <v>1043</v>
      </c>
      <c r="C23" s="165">
        <v>944</v>
      </c>
      <c r="D23" s="174" t="s">
        <v>0</v>
      </c>
      <c r="E23" s="174"/>
      <c r="F23" s="165"/>
      <c r="H23" s="158">
        <v>944</v>
      </c>
    </row>
    <row r="24" spans="1:10" ht="20.100000000000001" customHeight="1">
      <c r="A24" s="174" t="s">
        <v>1073</v>
      </c>
      <c r="B24" s="175">
        <v>10499</v>
      </c>
      <c r="C24" s="171">
        <v>8711</v>
      </c>
      <c r="D24" s="174" t="s">
        <v>0</v>
      </c>
      <c r="E24" s="174"/>
      <c r="F24" s="165"/>
    </row>
    <row r="25" spans="1:10" ht="20.100000000000001" customHeight="1">
      <c r="A25" s="174" t="s">
        <v>1074</v>
      </c>
      <c r="B25" s="174">
        <v>32507</v>
      </c>
      <c r="C25" s="171">
        <v>32283</v>
      </c>
      <c r="D25" s="172" t="s">
        <v>0</v>
      </c>
      <c r="E25" s="172"/>
      <c r="F25" s="165"/>
    </row>
    <row r="26" spans="1:10" ht="20.100000000000001" customHeight="1">
      <c r="A26" s="174" t="s">
        <v>1075</v>
      </c>
      <c r="B26" s="174"/>
      <c r="C26" s="165"/>
      <c r="D26" s="174" t="s">
        <v>0</v>
      </c>
      <c r="E26" s="174"/>
      <c r="F26" s="165"/>
    </row>
    <row r="27" spans="1:10" ht="20.100000000000001" customHeight="1">
      <c r="A27" s="174" t="s">
        <v>1076</v>
      </c>
      <c r="B27" s="174">
        <v>8182</v>
      </c>
      <c r="C27" s="165"/>
      <c r="D27" s="174" t="s">
        <v>0</v>
      </c>
      <c r="E27" s="174"/>
      <c r="F27" s="165"/>
    </row>
    <row r="28" spans="1:10" ht="20.100000000000001" customHeight="1">
      <c r="A28" s="174" t="s">
        <v>1077</v>
      </c>
      <c r="B28" s="174"/>
      <c r="C28" s="165"/>
      <c r="D28" s="174" t="s">
        <v>0</v>
      </c>
      <c r="E28" s="174"/>
      <c r="F28" s="165"/>
    </row>
    <row r="29" spans="1:10" ht="20.100000000000001" customHeight="1">
      <c r="A29" s="174" t="s">
        <v>1078</v>
      </c>
      <c r="B29" s="174">
        <v>38025</v>
      </c>
      <c r="C29" s="165">
        <v>38809</v>
      </c>
      <c r="D29" s="174" t="s">
        <v>0</v>
      </c>
      <c r="E29" s="174"/>
      <c r="F29" s="165"/>
      <c r="H29" s="158">
        <v>30106</v>
      </c>
      <c r="J29" s="158">
        <v>8703</v>
      </c>
    </row>
    <row r="30" spans="1:10" ht="20.100000000000001" customHeight="1">
      <c r="A30" s="176" t="s">
        <v>1079</v>
      </c>
      <c r="B30" s="85"/>
      <c r="C30" s="165">
        <v>968</v>
      </c>
      <c r="D30" s="174" t="s">
        <v>0</v>
      </c>
      <c r="E30" s="174"/>
      <c r="F30" s="165"/>
      <c r="H30" s="158">
        <v>428</v>
      </c>
      <c r="J30" s="158">
        <v>540</v>
      </c>
    </row>
    <row r="31" spans="1:10" ht="20.100000000000001" customHeight="1">
      <c r="A31" s="176" t="s">
        <v>1080</v>
      </c>
      <c r="B31" s="85"/>
      <c r="C31" s="165"/>
      <c r="D31" s="174" t="s">
        <v>0</v>
      </c>
      <c r="E31" s="174"/>
      <c r="F31" s="165"/>
    </row>
    <row r="32" spans="1:10" ht="20.100000000000001" customHeight="1">
      <c r="A32" s="176" t="s">
        <v>1081</v>
      </c>
      <c r="B32" s="85"/>
      <c r="C32" s="165"/>
      <c r="D32" s="174" t="s">
        <v>0</v>
      </c>
      <c r="E32" s="174"/>
      <c r="F32" s="165"/>
    </row>
    <row r="33" spans="1:10" ht="20.100000000000001" customHeight="1">
      <c r="A33" s="176" t="s">
        <v>1082</v>
      </c>
      <c r="B33" s="104">
        <v>16624</v>
      </c>
      <c r="C33" s="171">
        <v>709</v>
      </c>
      <c r="D33" s="174" t="s">
        <v>0</v>
      </c>
      <c r="E33" s="174"/>
      <c r="F33" s="165"/>
      <c r="J33" s="158">
        <v>58</v>
      </c>
    </row>
    <row r="34" spans="1:10" ht="20.100000000000001" customHeight="1">
      <c r="A34" s="176" t="s">
        <v>1083</v>
      </c>
      <c r="B34" s="104">
        <v>2028</v>
      </c>
      <c r="C34" s="171">
        <v>18040</v>
      </c>
      <c r="D34" s="167" t="s">
        <v>0</v>
      </c>
      <c r="E34" s="167"/>
      <c r="F34" s="165"/>
      <c r="H34" s="158">
        <v>12905</v>
      </c>
      <c r="J34" s="158">
        <v>4938</v>
      </c>
    </row>
    <row r="35" spans="1:10" ht="20.100000000000001" customHeight="1">
      <c r="A35" s="176" t="s">
        <v>1084</v>
      </c>
      <c r="B35" s="85"/>
      <c r="C35" s="165">
        <v>13</v>
      </c>
      <c r="D35" s="167" t="s">
        <v>0</v>
      </c>
      <c r="E35" s="167"/>
      <c r="F35" s="165"/>
      <c r="H35" s="158">
        <v>13</v>
      </c>
    </row>
    <row r="36" spans="1:10" ht="20.100000000000001" customHeight="1">
      <c r="A36" s="176" t="s">
        <v>1085</v>
      </c>
      <c r="B36" s="85"/>
      <c r="C36" s="165">
        <v>687</v>
      </c>
      <c r="D36" s="167" t="s">
        <v>0</v>
      </c>
      <c r="E36" s="167"/>
      <c r="F36" s="165"/>
      <c r="H36" s="158">
        <v>630</v>
      </c>
      <c r="J36" s="158">
        <v>57</v>
      </c>
    </row>
    <row r="37" spans="1:10" ht="20.100000000000001" customHeight="1">
      <c r="A37" s="176" t="s">
        <v>1086</v>
      </c>
      <c r="B37" s="104">
        <v>7548</v>
      </c>
      <c r="C37" s="171">
        <v>19868</v>
      </c>
      <c r="D37" s="167" t="s">
        <v>0</v>
      </c>
      <c r="E37" s="167"/>
      <c r="F37" s="165"/>
      <c r="H37" s="158">
        <v>15480</v>
      </c>
      <c r="J37" s="158">
        <v>1997</v>
      </c>
    </row>
    <row r="38" spans="1:10" ht="20.100000000000001" customHeight="1">
      <c r="A38" s="176" t="s">
        <v>1087</v>
      </c>
      <c r="B38" s="104">
        <v>9943</v>
      </c>
      <c r="C38" s="165">
        <v>8249</v>
      </c>
      <c r="D38" s="167" t="s">
        <v>0</v>
      </c>
      <c r="E38" s="167"/>
      <c r="F38" s="165"/>
      <c r="H38" s="158">
        <v>6468</v>
      </c>
      <c r="J38" s="158">
        <v>1781</v>
      </c>
    </row>
    <row r="39" spans="1:10" ht="20.100000000000001" customHeight="1">
      <c r="A39" s="176" t="s">
        <v>1088</v>
      </c>
      <c r="B39" s="85"/>
      <c r="C39" s="165">
        <v>29</v>
      </c>
      <c r="D39" s="167" t="s">
        <v>0</v>
      </c>
      <c r="E39" s="167"/>
      <c r="F39" s="165"/>
      <c r="H39" s="158">
        <v>29</v>
      </c>
    </row>
    <row r="40" spans="1:10" ht="20.100000000000001" customHeight="1">
      <c r="A40" s="176" t="s">
        <v>1089</v>
      </c>
      <c r="B40" s="85"/>
      <c r="C40" s="165"/>
      <c r="D40" s="167" t="s">
        <v>0</v>
      </c>
      <c r="E40" s="167"/>
      <c r="F40" s="165"/>
    </row>
    <row r="41" spans="1:10" ht="20.100000000000001" customHeight="1">
      <c r="A41" s="176" t="s">
        <v>1090</v>
      </c>
      <c r="B41" s="85">
        <v>1594</v>
      </c>
      <c r="C41" s="171">
        <v>10850</v>
      </c>
      <c r="D41" s="167" t="s">
        <v>0</v>
      </c>
      <c r="E41" s="167"/>
      <c r="F41" s="165"/>
      <c r="H41" s="158">
        <v>9347</v>
      </c>
      <c r="J41" s="158">
        <v>1503</v>
      </c>
    </row>
    <row r="42" spans="1:10" ht="20.100000000000001" customHeight="1">
      <c r="A42" s="176" t="s">
        <v>1091</v>
      </c>
      <c r="B42" s="85"/>
      <c r="C42" s="165">
        <v>4467</v>
      </c>
      <c r="D42" s="167" t="s">
        <v>0</v>
      </c>
      <c r="E42" s="167"/>
      <c r="F42" s="165"/>
      <c r="H42" s="158">
        <v>4467</v>
      </c>
    </row>
    <row r="43" spans="1:10" ht="20.100000000000001" customHeight="1">
      <c r="A43" s="176" t="s">
        <v>1092</v>
      </c>
      <c r="B43" s="85"/>
      <c r="C43" s="165"/>
      <c r="D43" s="167" t="s">
        <v>0</v>
      </c>
      <c r="E43" s="167"/>
      <c r="F43" s="165"/>
    </row>
    <row r="44" spans="1:10" ht="20.100000000000001" customHeight="1">
      <c r="A44" s="176" t="s">
        <v>1093</v>
      </c>
      <c r="B44" s="85"/>
      <c r="C44" s="165"/>
      <c r="D44" s="167" t="s">
        <v>0</v>
      </c>
      <c r="E44" s="167"/>
      <c r="F44" s="165"/>
    </row>
    <row r="45" spans="1:10" ht="20.100000000000001" customHeight="1">
      <c r="A45" s="176" t="s">
        <v>1094</v>
      </c>
      <c r="B45" s="85"/>
      <c r="C45" s="165"/>
      <c r="D45" s="167" t="s">
        <v>0</v>
      </c>
      <c r="E45" s="167"/>
      <c r="F45" s="165"/>
    </row>
    <row r="46" spans="1:10" ht="20.100000000000001" customHeight="1">
      <c r="A46" s="176" t="s">
        <v>1095</v>
      </c>
      <c r="B46" s="85"/>
      <c r="C46" s="165"/>
      <c r="D46" s="167" t="s">
        <v>0</v>
      </c>
      <c r="E46" s="167"/>
      <c r="F46" s="165"/>
    </row>
    <row r="47" spans="1:10" ht="20.100000000000001" customHeight="1">
      <c r="A47" s="176" t="s">
        <v>1096</v>
      </c>
      <c r="B47" s="104">
        <v>17236</v>
      </c>
      <c r="C47" s="165">
        <v>6792</v>
      </c>
      <c r="D47" s="167" t="s">
        <v>0</v>
      </c>
      <c r="E47" s="167"/>
      <c r="F47" s="165"/>
      <c r="H47" s="158">
        <v>6792</v>
      </c>
    </row>
    <row r="48" spans="1:10" ht="20.100000000000001" customHeight="1">
      <c r="A48" s="176" t="s">
        <v>1097</v>
      </c>
      <c r="B48" s="85"/>
      <c r="C48" s="165"/>
      <c r="D48" s="174" t="s">
        <v>0</v>
      </c>
      <c r="E48" s="174"/>
      <c r="F48" s="165"/>
    </row>
    <row r="49" spans="1:11" ht="20.100000000000001" customHeight="1">
      <c r="A49" s="176" t="s">
        <v>1098</v>
      </c>
      <c r="B49" s="85"/>
      <c r="C49" s="165"/>
      <c r="D49" s="174"/>
      <c r="E49" s="174"/>
      <c r="F49" s="165"/>
    </row>
    <row r="50" spans="1:11" ht="20.100000000000001" customHeight="1">
      <c r="A50" s="176" t="s">
        <v>1099</v>
      </c>
      <c r="B50" s="85"/>
      <c r="C50" s="165"/>
      <c r="D50" s="174" t="s">
        <v>0</v>
      </c>
      <c r="E50" s="174"/>
      <c r="F50" s="165"/>
    </row>
    <row r="51" spans="1:11" ht="20.100000000000001" customHeight="1">
      <c r="A51" s="174" t="s">
        <v>1100</v>
      </c>
      <c r="B51" s="174"/>
      <c r="C51" s="165"/>
      <c r="D51" s="174" t="s">
        <v>0</v>
      </c>
      <c r="E51" s="174"/>
      <c r="F51" s="165"/>
    </row>
    <row r="52" spans="1:11" ht="20.100000000000001" customHeight="1">
      <c r="A52" s="174" t="s">
        <v>1101</v>
      </c>
      <c r="B52" s="177">
        <f>SUM(B53:B73)</f>
        <v>151733</v>
      </c>
      <c r="C52" s="165">
        <f>SUM(C53:C73)</f>
        <v>18412</v>
      </c>
      <c r="D52" s="174" t="s">
        <v>0</v>
      </c>
      <c r="E52" s="174"/>
      <c r="F52" s="165"/>
      <c r="G52" s="158" t="s">
        <v>1047</v>
      </c>
    </row>
    <row r="53" spans="1:11" ht="20.100000000000001" customHeight="1">
      <c r="A53" s="174" t="s">
        <v>1102</v>
      </c>
      <c r="B53" s="177">
        <v>870</v>
      </c>
      <c r="C53" s="165"/>
      <c r="D53" s="174" t="s">
        <v>0</v>
      </c>
      <c r="E53" s="174"/>
      <c r="F53" s="165"/>
      <c r="I53" s="181"/>
      <c r="J53" s="181"/>
      <c r="K53" s="182"/>
    </row>
    <row r="54" spans="1:11" ht="20.100000000000001" customHeight="1">
      <c r="A54" s="174" t="s">
        <v>1103</v>
      </c>
      <c r="B54" s="177"/>
      <c r="C54" s="165"/>
      <c r="D54" s="174"/>
      <c r="E54" s="174"/>
      <c r="F54" s="165"/>
      <c r="I54" s="181"/>
      <c r="J54" s="181"/>
      <c r="K54" s="182"/>
    </row>
    <row r="55" spans="1:11" ht="20.100000000000001" customHeight="1">
      <c r="A55" s="174" t="s">
        <v>1104</v>
      </c>
      <c r="B55" s="96"/>
      <c r="C55" s="165"/>
      <c r="D55" s="174"/>
      <c r="E55" s="174"/>
      <c r="F55" s="165"/>
      <c r="I55" s="181"/>
      <c r="J55" s="181"/>
      <c r="K55" s="182"/>
    </row>
    <row r="56" spans="1:11" ht="20.100000000000001" customHeight="1">
      <c r="A56" s="174" t="s">
        <v>1105</v>
      </c>
      <c r="B56" s="96">
        <v>2858</v>
      </c>
      <c r="C56" s="165"/>
      <c r="D56" s="174"/>
      <c r="E56" s="167"/>
      <c r="F56" s="165"/>
      <c r="I56" s="181"/>
      <c r="J56" s="181"/>
      <c r="K56" s="182"/>
    </row>
    <row r="57" spans="1:11" ht="20.100000000000001" customHeight="1">
      <c r="A57" s="174" t="s">
        <v>1106</v>
      </c>
      <c r="B57" s="158">
        <v>19217</v>
      </c>
      <c r="C57" s="165"/>
      <c r="D57" s="174"/>
      <c r="E57" s="167"/>
      <c r="F57" s="165"/>
      <c r="I57" s="181"/>
      <c r="J57" s="181"/>
      <c r="K57" s="182"/>
    </row>
    <row r="58" spans="1:11" ht="20.100000000000001" customHeight="1">
      <c r="A58" s="174" t="s">
        <v>1107</v>
      </c>
      <c r="B58" s="96">
        <v>86</v>
      </c>
      <c r="C58" s="165"/>
      <c r="D58" s="174"/>
      <c r="E58" s="167"/>
      <c r="F58" s="165"/>
      <c r="I58" s="181"/>
      <c r="J58" s="181"/>
      <c r="K58" s="182"/>
    </row>
    <row r="59" spans="1:11" ht="20.100000000000001" customHeight="1">
      <c r="A59" s="174" t="s">
        <v>1108</v>
      </c>
      <c r="B59" s="96">
        <v>2102</v>
      </c>
      <c r="C59" s="165"/>
      <c r="D59" s="174"/>
      <c r="E59" s="167"/>
      <c r="F59" s="165"/>
      <c r="I59" s="181"/>
      <c r="J59" s="181"/>
      <c r="K59" s="182"/>
    </row>
    <row r="60" spans="1:11" ht="19.5" customHeight="1">
      <c r="A60" s="174" t="s">
        <v>1109</v>
      </c>
      <c r="B60" s="96">
        <v>11516</v>
      </c>
      <c r="C60" s="165"/>
      <c r="D60" s="174"/>
      <c r="E60" s="178"/>
      <c r="F60" s="179"/>
      <c r="I60" s="181"/>
      <c r="J60" s="181"/>
      <c r="K60" s="182"/>
    </row>
    <row r="61" spans="1:11" s="157" customFormat="1" ht="20.100000000000001" customHeight="1">
      <c r="A61" s="174" t="s">
        <v>1110</v>
      </c>
      <c r="B61" s="178">
        <v>1750</v>
      </c>
      <c r="C61" s="179">
        <v>175</v>
      </c>
      <c r="D61" s="174"/>
      <c r="E61" s="178"/>
      <c r="F61" s="179"/>
      <c r="I61" s="181"/>
      <c r="J61" s="181"/>
      <c r="K61" s="182"/>
    </row>
    <row r="62" spans="1:11" ht="20.100000000000001" customHeight="1">
      <c r="A62" s="174" t="s">
        <v>1111</v>
      </c>
      <c r="B62" s="96">
        <v>3641</v>
      </c>
      <c r="C62" s="165">
        <v>281</v>
      </c>
      <c r="D62" s="174"/>
      <c r="E62" s="96"/>
      <c r="F62" s="165"/>
      <c r="I62" s="181"/>
      <c r="J62" s="181"/>
      <c r="K62" s="182"/>
    </row>
    <row r="63" spans="1:11" ht="20.100000000000001" customHeight="1">
      <c r="A63" s="174" t="s">
        <v>1112</v>
      </c>
      <c r="B63" s="96">
        <v>616</v>
      </c>
      <c r="C63" s="165"/>
      <c r="D63" s="174"/>
      <c r="E63" s="96"/>
      <c r="F63" s="165"/>
      <c r="I63" s="181"/>
      <c r="J63" s="181"/>
      <c r="K63" s="182"/>
    </row>
    <row r="64" spans="1:11" ht="20.100000000000001" customHeight="1">
      <c r="A64" s="174" t="s">
        <v>1113</v>
      </c>
      <c r="B64" s="96">
        <v>75346</v>
      </c>
      <c r="C64" s="165">
        <v>17145</v>
      </c>
      <c r="D64" s="174"/>
      <c r="E64" s="96"/>
      <c r="F64" s="165"/>
      <c r="I64" s="181"/>
      <c r="J64" s="181"/>
      <c r="K64" s="182"/>
    </row>
    <row r="65" spans="1:11" ht="20.100000000000001" customHeight="1">
      <c r="A65" s="174" t="s">
        <v>1114</v>
      </c>
      <c r="B65" s="96">
        <v>8258</v>
      </c>
      <c r="C65" s="165">
        <v>207</v>
      </c>
      <c r="D65" s="174"/>
      <c r="E65" s="96"/>
      <c r="F65" s="165"/>
      <c r="I65" s="181"/>
      <c r="J65" s="181"/>
      <c r="K65" s="182"/>
    </row>
    <row r="66" spans="1:11" ht="20.100000000000001" customHeight="1">
      <c r="A66" s="174" t="s">
        <v>1115</v>
      </c>
      <c r="B66" s="96">
        <v>7897</v>
      </c>
      <c r="C66" s="165">
        <v>94</v>
      </c>
      <c r="D66" s="174"/>
      <c r="E66" s="96"/>
      <c r="F66" s="165"/>
      <c r="I66" s="181"/>
      <c r="J66" s="181"/>
      <c r="K66" s="182"/>
    </row>
    <row r="67" spans="1:11" ht="20.100000000000001" customHeight="1">
      <c r="A67" s="174" t="s">
        <v>1116</v>
      </c>
      <c r="B67" s="96">
        <v>95</v>
      </c>
      <c r="C67" s="165">
        <v>510</v>
      </c>
      <c r="D67" s="174"/>
      <c r="E67" s="96"/>
      <c r="F67" s="165"/>
      <c r="I67" s="181"/>
      <c r="J67" s="181"/>
      <c r="K67" s="182"/>
    </row>
    <row r="68" spans="1:11" ht="20.100000000000001" customHeight="1">
      <c r="A68" s="174" t="s">
        <v>1117</v>
      </c>
      <c r="B68" s="96">
        <v>1030</v>
      </c>
      <c r="C68" s="165"/>
      <c r="D68" s="174"/>
      <c r="E68" s="96"/>
      <c r="F68" s="165"/>
      <c r="I68" s="181"/>
      <c r="J68" s="181"/>
      <c r="K68" s="182"/>
    </row>
    <row r="69" spans="1:11" ht="20.100000000000001" customHeight="1">
      <c r="A69" s="174" t="s">
        <v>1118</v>
      </c>
      <c r="B69" s="96">
        <v>167</v>
      </c>
      <c r="C69" s="165"/>
      <c r="D69" s="174"/>
      <c r="E69" s="96"/>
      <c r="F69" s="165"/>
      <c r="I69" s="181"/>
      <c r="J69" s="181"/>
      <c r="K69" s="182"/>
    </row>
    <row r="70" spans="1:11" ht="20.100000000000001" customHeight="1">
      <c r="A70" s="174" t="s">
        <v>1119</v>
      </c>
      <c r="B70" s="96">
        <v>10235</v>
      </c>
      <c r="C70" s="165"/>
      <c r="D70" s="174"/>
      <c r="E70" s="96"/>
      <c r="F70" s="165"/>
      <c r="I70" s="181"/>
      <c r="J70" s="181"/>
      <c r="K70" s="182"/>
    </row>
    <row r="71" spans="1:11" ht="20.100000000000001" customHeight="1">
      <c r="A71" s="174" t="s">
        <v>1120</v>
      </c>
      <c r="B71" s="96"/>
      <c r="C71" s="165"/>
      <c r="D71" s="174"/>
      <c r="E71" s="96"/>
      <c r="F71" s="165"/>
    </row>
    <row r="72" spans="1:11" ht="20.100000000000001" customHeight="1">
      <c r="A72" s="174" t="s">
        <v>1121</v>
      </c>
      <c r="B72" s="96"/>
      <c r="C72" s="165"/>
      <c r="D72" s="183"/>
      <c r="E72" s="96"/>
      <c r="F72" s="165"/>
    </row>
    <row r="73" spans="1:11" ht="20.100000000000001" customHeight="1">
      <c r="A73" s="177" t="s">
        <v>1122</v>
      </c>
      <c r="B73" s="96">
        <v>6049</v>
      </c>
      <c r="C73" s="165">
        <v>0</v>
      </c>
      <c r="D73" s="183"/>
      <c r="E73" s="96"/>
      <c r="F73" s="165"/>
    </row>
    <row r="74" spans="1:11" ht="20.100000000000001" customHeight="1">
      <c r="A74" s="177"/>
      <c r="B74" s="96"/>
      <c r="C74" s="184"/>
      <c r="D74" s="183"/>
      <c r="E74" s="185"/>
      <c r="F74" s="165"/>
    </row>
    <row r="75" spans="1:11" ht="20.100000000000001" customHeight="1">
      <c r="A75" s="177"/>
      <c r="B75" s="186"/>
      <c r="C75" s="165"/>
      <c r="D75" s="183"/>
      <c r="E75" s="186"/>
      <c r="F75" s="165"/>
    </row>
    <row r="76" spans="1:11" ht="20.100000000000001" customHeight="1">
      <c r="A76" s="96" t="s">
        <v>1123</v>
      </c>
      <c r="B76" s="187">
        <v>50063</v>
      </c>
      <c r="C76" s="187"/>
      <c r="D76" s="174" t="s">
        <v>0</v>
      </c>
      <c r="E76" s="187"/>
      <c r="F76" s="187"/>
    </row>
    <row r="77" spans="1:11" ht="20.100000000000001" customHeight="1">
      <c r="A77" s="96" t="s">
        <v>1124</v>
      </c>
      <c r="B77" s="187"/>
      <c r="C77" s="187"/>
      <c r="D77" s="188" t="s">
        <v>1125</v>
      </c>
      <c r="E77" s="96"/>
      <c r="F77" s="187"/>
    </row>
    <row r="78" spans="1:11" ht="20.100000000000001" customHeight="1">
      <c r="A78" s="96" t="s">
        <v>1126</v>
      </c>
      <c r="B78" s="96"/>
      <c r="C78" s="187"/>
      <c r="D78" s="167" t="s">
        <v>1127</v>
      </c>
      <c r="E78" s="96">
        <v>25053</v>
      </c>
      <c r="F78" s="187"/>
    </row>
    <row r="79" spans="1:11" ht="20.100000000000001" customHeight="1">
      <c r="A79" s="96" t="s">
        <v>1128</v>
      </c>
      <c r="B79" s="187"/>
      <c r="C79" s="187"/>
      <c r="D79" s="189" t="s">
        <v>1129</v>
      </c>
      <c r="E79" s="96">
        <v>1178</v>
      </c>
      <c r="F79" s="187">
        <v>0</v>
      </c>
    </row>
    <row r="80" spans="1:11" ht="20.100000000000001" customHeight="1">
      <c r="A80" s="96" t="s">
        <v>1130</v>
      </c>
      <c r="B80" s="187"/>
      <c r="C80" s="187"/>
      <c r="D80" s="189" t="s">
        <v>1131</v>
      </c>
      <c r="E80" s="187"/>
      <c r="F80" s="187"/>
    </row>
    <row r="81" spans="1:6" ht="20.100000000000001" customHeight="1">
      <c r="A81" s="189" t="s">
        <v>1132</v>
      </c>
      <c r="B81" s="187"/>
      <c r="C81" s="187"/>
      <c r="D81" s="96" t="s">
        <v>1133</v>
      </c>
      <c r="E81" s="187"/>
      <c r="F81" s="187"/>
    </row>
    <row r="82" spans="1:6" ht="20.100000000000001" customHeight="1">
      <c r="A82" s="96" t="s">
        <v>1134</v>
      </c>
      <c r="B82" s="187">
        <v>51812</v>
      </c>
      <c r="C82" s="187"/>
      <c r="D82" s="190" t="s">
        <v>1135</v>
      </c>
      <c r="E82" s="187"/>
      <c r="F82" s="187"/>
    </row>
    <row r="83" spans="1:6" ht="20.100000000000001" customHeight="1">
      <c r="A83" s="96" t="s">
        <v>1136</v>
      </c>
      <c r="B83" s="187"/>
      <c r="C83" s="187"/>
      <c r="D83" s="190" t="s">
        <v>1137</v>
      </c>
      <c r="E83" s="187"/>
      <c r="F83" s="187"/>
    </row>
    <row r="84" spans="1:6" ht="19.149999999999999" customHeight="1">
      <c r="A84" s="96" t="s">
        <v>1138</v>
      </c>
      <c r="B84" s="187"/>
      <c r="C84" s="187"/>
      <c r="D84" s="96"/>
      <c r="E84" s="187"/>
      <c r="F84" s="187"/>
    </row>
    <row r="85" spans="1:6" ht="22.15" customHeight="1">
      <c r="A85" s="96"/>
      <c r="B85" s="187"/>
      <c r="C85" s="187"/>
      <c r="D85" s="96"/>
      <c r="E85" s="187"/>
      <c r="F85" s="187"/>
    </row>
    <row r="86" spans="1:6">
      <c r="A86" s="96"/>
      <c r="B86" s="187"/>
      <c r="C86" s="187"/>
      <c r="D86" s="96"/>
      <c r="E86" s="187"/>
      <c r="F86" s="187"/>
    </row>
    <row r="87" spans="1:6">
      <c r="A87" s="96"/>
      <c r="B87" s="187"/>
      <c r="C87" s="187"/>
      <c r="D87" s="96" t="s">
        <v>0</v>
      </c>
      <c r="E87" s="187"/>
      <c r="F87" s="187"/>
    </row>
    <row r="88" spans="1:6">
      <c r="A88" s="96"/>
      <c r="B88" s="187"/>
      <c r="C88" s="187"/>
      <c r="D88" s="96"/>
      <c r="E88" s="187"/>
      <c r="F88" s="187"/>
    </row>
    <row r="89" spans="1:6">
      <c r="A89" s="96"/>
      <c r="B89" s="187"/>
      <c r="C89" s="187"/>
      <c r="D89" s="96"/>
      <c r="E89" s="187"/>
      <c r="F89" s="187"/>
    </row>
    <row r="90" spans="1:6">
      <c r="A90" s="186" t="s">
        <v>1139</v>
      </c>
      <c r="B90" s="187">
        <f>SUM(B6:B7)</f>
        <v>466234</v>
      </c>
      <c r="C90" s="187">
        <f>SUM(C6:C7)</f>
        <v>233682</v>
      </c>
      <c r="D90" s="186" t="s">
        <v>1140</v>
      </c>
      <c r="E90" s="187">
        <f>SUM(E7,E6)</f>
        <v>466234</v>
      </c>
      <c r="F90" s="187">
        <f>SUM(F7,F6)</f>
        <v>233682</v>
      </c>
    </row>
    <row r="91" spans="1:6">
      <c r="D91" s="191"/>
    </row>
    <row r="92" spans="1:6">
      <c r="D92" s="191"/>
    </row>
    <row r="93" spans="1:6">
      <c r="D93" s="191"/>
    </row>
    <row r="94" spans="1:6">
      <c r="D94" s="191"/>
    </row>
    <row r="95" spans="1:6">
      <c r="D95" s="191"/>
    </row>
    <row r="96" spans="1:6">
      <c r="D96" s="191"/>
    </row>
    <row r="97" spans="4:5">
      <c r="D97" s="191"/>
    </row>
    <row r="98" spans="4:5">
      <c r="D98" s="191"/>
      <c r="E98" s="158">
        <f>C90-F90</f>
        <v>0</v>
      </c>
    </row>
    <row r="99" spans="4:5">
      <c r="D99" s="191"/>
    </row>
    <row r="100" spans="4:5">
      <c r="D100" s="191"/>
    </row>
    <row r="101" spans="4:5">
      <c r="D101" s="191"/>
    </row>
    <row r="102" spans="4:5">
      <c r="D102" s="191"/>
    </row>
    <row r="103" spans="4:5">
      <c r="D103" s="191"/>
    </row>
    <row r="104" spans="4:5">
      <c r="D104" s="191"/>
    </row>
    <row r="105" spans="4:5">
      <c r="D105" s="191"/>
    </row>
    <row r="106" spans="4:5">
      <c r="D106" s="191"/>
    </row>
    <row r="107" spans="4:5">
      <c r="D107" s="191"/>
    </row>
    <row r="108" spans="4:5">
      <c r="D108" s="191"/>
    </row>
    <row r="109" spans="4:5">
      <c r="D109" s="191"/>
    </row>
  </sheetData>
  <protectedRanges>
    <protectedRange sqref="B36:B55" name="区域1"/>
  </protectedRanges>
  <mergeCells count="4">
    <mergeCell ref="A2:F2"/>
    <mergeCell ref="A4:C4"/>
    <mergeCell ref="D4:F4"/>
    <mergeCell ref="H4:I4"/>
  </mergeCells>
  <phoneticPr fontId="18" type="noConversion"/>
  <printOptions horizontalCentered="1"/>
  <pageMargins left="0.47244094488188998" right="0.47244094488188998" top="0.59055118110236204" bottom="0.47244094488188998" header="0.31496062992126" footer="0.31496062992126"/>
  <pageSetup paperSize="9" scale="75" orientation="landscape"/>
</worksheet>
</file>

<file path=xl/worksheets/sheet6.xml><?xml version="1.0" encoding="utf-8"?>
<worksheet xmlns="http://schemas.openxmlformats.org/spreadsheetml/2006/main" xmlns:r="http://schemas.openxmlformats.org/officeDocument/2006/relationships">
  <dimension ref="A1:H222"/>
  <sheetViews>
    <sheetView showGridLines="0" showZeros="0" tabSelected="1" topLeftCell="A4" zoomScale="130" zoomScaleNormal="130" workbookViewId="0">
      <pane activePane="bottomRight" state="frozen"/>
      <selection activeCell="B20" sqref="B20:C20"/>
    </sheetView>
  </sheetViews>
  <sheetFormatPr defaultColWidth="9" defaultRowHeight="14.25"/>
  <cols>
    <col min="1" max="1" width="45.25" style="90" customWidth="1"/>
    <col min="2" max="2" width="15.5" style="90" customWidth="1"/>
    <col min="3" max="3" width="15.25" style="90" customWidth="1"/>
    <col min="4" max="4" width="19.125" style="90" customWidth="1"/>
    <col min="5" max="5" width="18.125" style="90" customWidth="1"/>
    <col min="6" max="7" width="15.25" style="90" customWidth="1"/>
    <col min="8" max="8" width="15.5" style="90" customWidth="1"/>
    <col min="9" max="16384" width="9" style="90"/>
  </cols>
  <sheetData>
    <row r="1" spans="1:8">
      <c r="A1" s="91" t="s">
        <v>1141</v>
      </c>
    </row>
    <row r="2" spans="1:8" ht="20.25">
      <c r="A2" s="228" t="s">
        <v>1142</v>
      </c>
      <c r="B2" s="228"/>
      <c r="C2" s="228"/>
      <c r="D2" s="228"/>
      <c r="E2" s="228"/>
      <c r="F2" s="228"/>
      <c r="G2" s="228"/>
      <c r="H2" s="228"/>
    </row>
    <row r="3" spans="1:8" ht="18" customHeight="1">
      <c r="A3" s="91"/>
      <c r="H3" s="98" t="s">
        <v>26</v>
      </c>
    </row>
    <row r="4" spans="1:8" s="66" customFormat="1" ht="31.5" customHeight="1">
      <c r="A4" s="236" t="s">
        <v>60</v>
      </c>
      <c r="B4" s="236" t="s">
        <v>1047</v>
      </c>
      <c r="C4" s="236" t="s">
        <v>1143</v>
      </c>
      <c r="D4" s="237" t="s">
        <v>1144</v>
      </c>
      <c r="E4" s="239" t="s">
        <v>1145</v>
      </c>
      <c r="F4" s="239" t="s">
        <v>1146</v>
      </c>
      <c r="G4" s="236" t="s">
        <v>1147</v>
      </c>
      <c r="H4" s="236" t="s">
        <v>1148</v>
      </c>
    </row>
    <row r="5" spans="1:8" s="66" customFormat="1" ht="27" customHeight="1">
      <c r="A5" s="236"/>
      <c r="B5" s="236"/>
      <c r="C5" s="236"/>
      <c r="D5" s="238"/>
      <c r="E5" s="239"/>
      <c r="F5" s="239"/>
      <c r="G5" s="236"/>
      <c r="H5" s="236"/>
    </row>
    <row r="6" spans="1:8" ht="20.100000000000001" customHeight="1">
      <c r="A6" s="101" t="s">
        <v>62</v>
      </c>
      <c r="B6" s="100">
        <f>SUM(B7:B33)</f>
        <v>8347</v>
      </c>
      <c r="C6" s="100">
        <f>SUM(C7:C33)</f>
        <v>8347</v>
      </c>
      <c r="D6" s="146">
        <v>0</v>
      </c>
      <c r="E6" s="100"/>
      <c r="F6" s="100"/>
      <c r="G6" s="100"/>
      <c r="H6" s="100"/>
    </row>
    <row r="7" spans="1:8" ht="20.100000000000001" customHeight="1">
      <c r="A7" s="147" t="s">
        <v>63</v>
      </c>
      <c r="B7" s="100">
        <v>173</v>
      </c>
      <c r="C7" s="100">
        <v>173</v>
      </c>
      <c r="D7" s="146">
        <v>0</v>
      </c>
      <c r="E7" s="100"/>
      <c r="F7" s="100"/>
      <c r="G7" s="100"/>
      <c r="H7" s="100"/>
    </row>
    <row r="8" spans="1:8" ht="20.100000000000001" customHeight="1">
      <c r="A8" s="147" t="s">
        <v>75</v>
      </c>
      <c r="B8" s="100">
        <v>402</v>
      </c>
      <c r="C8" s="100">
        <v>402</v>
      </c>
      <c r="D8" s="146"/>
      <c r="E8" s="100"/>
      <c r="F8" s="100"/>
      <c r="G8" s="100"/>
      <c r="H8" s="100"/>
    </row>
    <row r="9" spans="1:8" ht="20.100000000000001" customHeight="1">
      <c r="A9" s="147" t="s">
        <v>80</v>
      </c>
      <c r="B9" s="100">
        <v>2032</v>
      </c>
      <c r="C9" s="100">
        <v>2032</v>
      </c>
      <c r="D9" s="146"/>
      <c r="E9" s="100"/>
      <c r="F9" s="100"/>
      <c r="G9" s="100"/>
      <c r="H9" s="100"/>
    </row>
    <row r="10" spans="1:8" ht="20.100000000000001" customHeight="1">
      <c r="A10" s="147" t="s">
        <v>87</v>
      </c>
      <c r="B10" s="100">
        <v>419</v>
      </c>
      <c r="C10" s="100">
        <v>419</v>
      </c>
      <c r="D10" s="146"/>
      <c r="E10" s="100"/>
      <c r="F10" s="100"/>
      <c r="G10" s="100"/>
      <c r="H10" s="100"/>
    </row>
    <row r="11" spans="1:8" ht="20.100000000000001" customHeight="1">
      <c r="A11" s="148" t="s">
        <v>94</v>
      </c>
      <c r="B11" s="100">
        <v>141</v>
      </c>
      <c r="C11" s="100">
        <v>141</v>
      </c>
      <c r="D11" s="146"/>
      <c r="E11" s="100"/>
      <c r="F11" s="100"/>
      <c r="G11" s="100"/>
      <c r="H11" s="100"/>
    </row>
    <row r="12" spans="1:8" ht="20.100000000000001" customHeight="1">
      <c r="A12" s="149" t="s">
        <v>101</v>
      </c>
      <c r="B12" s="100">
        <v>824</v>
      </c>
      <c r="C12" s="100">
        <v>824</v>
      </c>
      <c r="D12" s="146"/>
      <c r="E12" s="100"/>
      <c r="F12" s="100"/>
      <c r="G12" s="100"/>
      <c r="H12" s="100"/>
    </row>
    <row r="13" spans="1:8" ht="20.100000000000001" customHeight="1">
      <c r="A13" s="147" t="s">
        <v>108</v>
      </c>
      <c r="B13" s="100"/>
      <c r="C13" s="100"/>
      <c r="D13" s="146"/>
      <c r="E13" s="100"/>
      <c r="F13" s="100"/>
      <c r="G13" s="100"/>
      <c r="H13" s="100"/>
    </row>
    <row r="14" spans="1:8" ht="20.100000000000001" customHeight="1">
      <c r="A14" s="148" t="s">
        <v>115</v>
      </c>
      <c r="B14" s="100">
        <v>484</v>
      </c>
      <c r="C14" s="100">
        <v>484</v>
      </c>
      <c r="D14" s="146"/>
      <c r="E14" s="100"/>
      <c r="F14" s="100"/>
      <c r="G14" s="100"/>
      <c r="H14" s="100"/>
    </row>
    <row r="15" spans="1:8" ht="20.100000000000001" customHeight="1">
      <c r="A15" s="147" t="s">
        <v>119</v>
      </c>
      <c r="B15" s="100"/>
      <c r="C15" s="100"/>
      <c r="D15" s="146"/>
      <c r="E15" s="100"/>
      <c r="F15" s="100"/>
      <c r="G15" s="100"/>
      <c r="H15" s="100"/>
    </row>
    <row r="16" spans="1:8" ht="20.100000000000001" customHeight="1">
      <c r="A16" s="148" t="s">
        <v>127</v>
      </c>
      <c r="B16" s="100"/>
      <c r="C16" s="100"/>
      <c r="D16" s="146"/>
      <c r="E16" s="100"/>
      <c r="F16" s="100"/>
      <c r="G16" s="100"/>
      <c r="H16" s="100"/>
    </row>
    <row r="17" spans="1:8" ht="20.100000000000001" customHeight="1">
      <c r="A17" s="150" t="s">
        <v>133</v>
      </c>
      <c r="B17" s="100">
        <v>1018</v>
      </c>
      <c r="C17" s="100">
        <v>1018</v>
      </c>
      <c r="D17" s="146"/>
      <c r="E17" s="100"/>
      <c r="F17" s="100"/>
      <c r="G17" s="100"/>
      <c r="H17" s="100"/>
    </row>
    <row r="18" spans="1:8" ht="20.100000000000001" customHeight="1">
      <c r="A18" s="101" t="s">
        <v>138</v>
      </c>
      <c r="B18" s="100">
        <v>28</v>
      </c>
      <c r="C18" s="100">
        <v>28</v>
      </c>
      <c r="D18" s="146"/>
      <c r="E18" s="100"/>
      <c r="F18" s="100"/>
      <c r="G18" s="100"/>
      <c r="H18" s="100"/>
    </row>
    <row r="19" spans="1:8" ht="20.100000000000001" customHeight="1">
      <c r="A19" s="148" t="s">
        <v>145</v>
      </c>
      <c r="B19" s="100"/>
      <c r="C19" s="100"/>
      <c r="D19" s="146"/>
      <c r="E19" s="100"/>
      <c r="F19" s="100"/>
      <c r="G19" s="100"/>
      <c r="H19" s="100"/>
    </row>
    <row r="20" spans="1:8" ht="20.100000000000001" customHeight="1">
      <c r="A20" s="147" t="s">
        <v>154</v>
      </c>
      <c r="B20" s="100"/>
      <c r="C20" s="100"/>
      <c r="D20" s="146">
        <v>0</v>
      </c>
      <c r="E20" s="100"/>
      <c r="F20" s="100"/>
      <c r="G20" s="100"/>
      <c r="H20" s="100"/>
    </row>
    <row r="21" spans="1:8" ht="20.100000000000001" customHeight="1">
      <c r="A21" s="147" t="s">
        <v>157</v>
      </c>
      <c r="B21" s="151"/>
      <c r="C21" s="100"/>
      <c r="D21" s="146"/>
      <c r="E21" s="100"/>
      <c r="F21" s="100"/>
      <c r="G21" s="100"/>
      <c r="H21" s="100"/>
    </row>
    <row r="22" spans="1:8" ht="20.100000000000001" customHeight="1">
      <c r="A22" s="148" t="s">
        <v>161</v>
      </c>
      <c r="B22" s="152"/>
      <c r="C22" s="100"/>
      <c r="D22" s="146"/>
      <c r="E22" s="100"/>
      <c r="F22" s="100"/>
      <c r="G22" s="100"/>
      <c r="H22" s="100"/>
    </row>
    <row r="23" spans="1:8" ht="18.75" customHeight="1">
      <c r="A23" s="148" t="s">
        <v>164</v>
      </c>
      <c r="B23" s="100"/>
      <c r="C23" s="100"/>
      <c r="D23" s="146"/>
      <c r="E23" s="100"/>
      <c r="F23" s="100"/>
      <c r="G23" s="100"/>
      <c r="H23" s="100"/>
    </row>
    <row r="24" spans="1:8" ht="20.100000000000001" customHeight="1">
      <c r="A24" s="148" t="s">
        <v>166</v>
      </c>
      <c r="B24" s="100">
        <v>213</v>
      </c>
      <c r="C24" s="100">
        <v>213</v>
      </c>
      <c r="D24" s="146"/>
      <c r="E24" s="100"/>
      <c r="F24" s="100"/>
      <c r="G24" s="100"/>
      <c r="H24" s="100"/>
    </row>
    <row r="25" spans="1:8" ht="20.100000000000001" customHeight="1">
      <c r="A25" s="148" t="s">
        <v>169</v>
      </c>
      <c r="B25" s="100">
        <v>971</v>
      </c>
      <c r="C25" s="100">
        <v>971</v>
      </c>
      <c r="D25" s="146"/>
      <c r="E25" s="100"/>
      <c r="F25" s="100"/>
      <c r="G25" s="100"/>
      <c r="H25" s="100"/>
    </row>
    <row r="26" spans="1:8" ht="20.100000000000001" customHeight="1">
      <c r="A26" s="148" t="s">
        <v>172</v>
      </c>
      <c r="B26" s="100">
        <v>1068</v>
      </c>
      <c r="C26" s="100">
        <v>1068</v>
      </c>
      <c r="D26" s="146">
        <v>0</v>
      </c>
      <c r="E26" s="100"/>
      <c r="F26" s="100"/>
      <c r="G26" s="100"/>
      <c r="H26" s="100"/>
    </row>
    <row r="27" spans="1:8" ht="20.100000000000001" customHeight="1">
      <c r="A27" s="148" t="s">
        <v>175</v>
      </c>
      <c r="B27" s="100">
        <v>9</v>
      </c>
      <c r="C27" s="100">
        <v>9</v>
      </c>
      <c r="D27" s="146"/>
      <c r="E27" s="100"/>
      <c r="F27" s="100"/>
      <c r="G27" s="100"/>
      <c r="H27" s="100"/>
    </row>
    <row r="28" spans="1:8" ht="20.100000000000001" customHeight="1">
      <c r="A28" s="148" t="s">
        <v>178</v>
      </c>
      <c r="B28" s="100"/>
      <c r="C28" s="100"/>
      <c r="D28" s="146"/>
      <c r="E28" s="100"/>
      <c r="F28" s="100"/>
      <c r="G28" s="100"/>
      <c r="H28" s="100"/>
    </row>
    <row r="29" spans="1:8" ht="20.100000000000001" customHeight="1">
      <c r="A29" s="148" t="s">
        <v>182</v>
      </c>
      <c r="B29" s="100"/>
      <c r="C29" s="100"/>
      <c r="D29" s="146"/>
      <c r="E29" s="100"/>
      <c r="F29" s="100"/>
      <c r="G29" s="100"/>
      <c r="H29" s="100"/>
    </row>
    <row r="30" spans="1:8" ht="20.100000000000001" customHeight="1">
      <c r="A30" s="148" t="s">
        <v>184</v>
      </c>
      <c r="B30" s="100"/>
      <c r="C30" s="100"/>
      <c r="D30" s="146"/>
      <c r="E30" s="100"/>
      <c r="F30" s="100"/>
      <c r="G30" s="100"/>
      <c r="H30" s="100"/>
    </row>
    <row r="31" spans="1:8" ht="20.100000000000001" customHeight="1">
      <c r="A31" s="147" t="s">
        <v>186</v>
      </c>
      <c r="B31" s="100">
        <v>0</v>
      </c>
      <c r="C31" s="100">
        <v>0</v>
      </c>
      <c r="D31" s="146"/>
      <c r="E31" s="100"/>
      <c r="F31" s="100"/>
      <c r="G31" s="100"/>
      <c r="H31" s="100"/>
    </row>
    <row r="32" spans="1:8" ht="20.100000000000001" customHeight="1">
      <c r="A32" s="147" t="s">
        <v>189</v>
      </c>
      <c r="B32" s="100">
        <v>392</v>
      </c>
      <c r="C32" s="100">
        <v>392</v>
      </c>
      <c r="D32" s="146"/>
      <c r="E32" s="100"/>
      <c r="F32" s="100"/>
      <c r="G32" s="100"/>
      <c r="H32" s="100"/>
    </row>
    <row r="33" spans="1:8" ht="20.100000000000001" customHeight="1">
      <c r="A33" s="147" t="s">
        <v>199</v>
      </c>
      <c r="B33" s="100">
        <v>173</v>
      </c>
      <c r="C33" s="100">
        <v>173</v>
      </c>
      <c r="D33" s="146">
        <v>0</v>
      </c>
      <c r="E33" s="100"/>
      <c r="F33" s="100"/>
      <c r="G33" s="100"/>
      <c r="H33" s="100"/>
    </row>
    <row r="34" spans="1:8" ht="20.100000000000001" customHeight="1">
      <c r="A34" s="101" t="s">
        <v>202</v>
      </c>
      <c r="B34" s="100"/>
      <c r="C34" s="100"/>
      <c r="D34" s="146"/>
      <c r="E34" s="100"/>
      <c r="F34" s="100"/>
      <c r="G34" s="100"/>
      <c r="H34" s="100"/>
    </row>
    <row r="35" spans="1:8" ht="20.100000000000001" customHeight="1">
      <c r="A35" s="147" t="s">
        <v>203</v>
      </c>
      <c r="B35" s="100"/>
      <c r="C35" s="100"/>
      <c r="D35" s="146"/>
      <c r="E35" s="100"/>
      <c r="F35" s="100"/>
      <c r="G35" s="100"/>
      <c r="H35" s="100"/>
    </row>
    <row r="36" spans="1:8" ht="20.100000000000001" customHeight="1">
      <c r="A36" s="147" t="s">
        <v>205</v>
      </c>
      <c r="B36" s="100"/>
      <c r="C36" s="100"/>
      <c r="D36" s="146"/>
      <c r="E36" s="100"/>
      <c r="F36" s="100"/>
      <c r="G36" s="100"/>
      <c r="H36" s="100"/>
    </row>
    <row r="37" spans="1:8" ht="20.100000000000001" customHeight="1">
      <c r="A37" s="101" t="s">
        <v>206</v>
      </c>
      <c r="B37" s="100"/>
      <c r="C37" s="100"/>
      <c r="D37" s="146"/>
      <c r="E37" s="100"/>
      <c r="F37" s="100"/>
      <c r="G37" s="100"/>
      <c r="H37" s="100"/>
    </row>
    <row r="38" spans="1:8" ht="20.100000000000001" customHeight="1">
      <c r="A38" s="148" t="s">
        <v>207</v>
      </c>
      <c r="B38" s="100"/>
      <c r="C38" s="100"/>
      <c r="D38" s="146"/>
      <c r="E38" s="100"/>
      <c r="F38" s="100"/>
      <c r="G38" s="100"/>
      <c r="H38" s="100"/>
    </row>
    <row r="39" spans="1:8" ht="20.100000000000001" customHeight="1">
      <c r="A39" s="148" t="s">
        <v>217</v>
      </c>
      <c r="B39" s="100"/>
      <c r="C39" s="100"/>
      <c r="D39" s="146"/>
      <c r="E39" s="100"/>
      <c r="F39" s="100"/>
      <c r="G39" s="100"/>
      <c r="H39" s="100"/>
    </row>
    <row r="40" spans="1:8" ht="20.100000000000001" customHeight="1">
      <c r="A40" s="101" t="s">
        <v>218</v>
      </c>
      <c r="B40" s="100"/>
      <c r="C40" s="100"/>
      <c r="D40" s="100">
        <f>SUM(D41:D51)</f>
        <v>0</v>
      </c>
      <c r="E40" s="100"/>
      <c r="F40" s="100"/>
      <c r="G40" s="100"/>
      <c r="H40" s="100"/>
    </row>
    <row r="41" spans="1:8" ht="20.100000000000001" customHeight="1">
      <c r="A41" s="147" t="s">
        <v>219</v>
      </c>
      <c r="B41" s="100"/>
      <c r="C41" s="100"/>
      <c r="D41" s="146"/>
      <c r="E41" s="100"/>
      <c r="F41" s="100"/>
      <c r="G41" s="100"/>
      <c r="H41" s="100"/>
    </row>
    <row r="42" spans="1:8" ht="20.100000000000001" customHeight="1">
      <c r="A42" s="148" t="s">
        <v>222</v>
      </c>
      <c r="B42" s="105"/>
      <c r="C42" s="105"/>
      <c r="D42" s="105">
        <v>0</v>
      </c>
      <c r="E42" s="105"/>
      <c r="F42" s="105"/>
      <c r="G42" s="105"/>
      <c r="H42" s="105"/>
    </row>
    <row r="43" spans="1:8" ht="20.100000000000001" customHeight="1">
      <c r="A43" s="147" t="s">
        <v>228</v>
      </c>
      <c r="B43" s="105"/>
      <c r="C43" s="105"/>
      <c r="D43" s="105"/>
      <c r="E43" s="105"/>
      <c r="F43" s="105"/>
      <c r="G43" s="105"/>
      <c r="H43" s="105"/>
    </row>
    <row r="44" spans="1:8" ht="20.100000000000001" customHeight="1">
      <c r="A44" s="149" t="s">
        <v>231</v>
      </c>
      <c r="B44" s="105"/>
      <c r="C44" s="105"/>
      <c r="D44" s="105"/>
      <c r="E44" s="105"/>
      <c r="F44" s="105"/>
      <c r="G44" s="105"/>
      <c r="H44" s="105"/>
    </row>
    <row r="45" spans="1:8" ht="20.100000000000001" customHeight="1">
      <c r="A45" s="101" t="s">
        <v>235</v>
      </c>
      <c r="B45" s="105"/>
      <c r="C45" s="105"/>
      <c r="D45" s="105"/>
      <c r="E45" s="105"/>
      <c r="F45" s="105"/>
      <c r="G45" s="105"/>
      <c r="H45" s="105"/>
    </row>
    <row r="46" spans="1:8" ht="20.100000000000001" customHeight="1">
      <c r="A46" s="147" t="s">
        <v>240</v>
      </c>
      <c r="B46" s="105"/>
      <c r="C46" s="105"/>
      <c r="D46" s="105"/>
      <c r="E46" s="105"/>
      <c r="F46" s="105"/>
      <c r="G46" s="105"/>
      <c r="H46" s="105"/>
    </row>
    <row r="47" spans="1:8" ht="20.100000000000001" customHeight="1">
      <c r="A47" s="149" t="s">
        <v>251</v>
      </c>
      <c r="B47" s="105"/>
      <c r="C47" s="105"/>
      <c r="D47" s="105"/>
      <c r="E47" s="105"/>
      <c r="F47" s="105"/>
      <c r="G47" s="105"/>
      <c r="H47" s="105"/>
    </row>
    <row r="48" spans="1:8" ht="20.100000000000001" customHeight="1">
      <c r="A48" s="148" t="s">
        <v>256</v>
      </c>
      <c r="B48" s="105"/>
      <c r="C48" s="105"/>
      <c r="D48" s="105"/>
      <c r="E48" s="105"/>
      <c r="F48" s="105"/>
      <c r="G48" s="105"/>
      <c r="H48" s="105"/>
    </row>
    <row r="49" spans="1:8" ht="20.100000000000001" customHeight="1">
      <c r="A49" s="101" t="s">
        <v>261</v>
      </c>
      <c r="B49" s="105"/>
      <c r="C49" s="105"/>
      <c r="D49" s="105"/>
      <c r="E49" s="105"/>
      <c r="F49" s="105"/>
      <c r="G49" s="105"/>
      <c r="H49" s="105"/>
    </row>
    <row r="50" spans="1:8" ht="20.100000000000001" customHeight="1">
      <c r="A50" s="147" t="s">
        <v>265</v>
      </c>
      <c r="B50" s="105"/>
      <c r="C50" s="105"/>
      <c r="D50" s="105"/>
      <c r="E50" s="105"/>
      <c r="F50" s="105"/>
      <c r="G50" s="105"/>
      <c r="H50" s="105"/>
    </row>
    <row r="51" spans="1:8" ht="20.100000000000001" customHeight="1">
      <c r="A51" s="147" t="s">
        <v>268</v>
      </c>
      <c r="B51" s="105"/>
      <c r="C51" s="105"/>
      <c r="D51" s="105"/>
      <c r="E51" s="105"/>
      <c r="F51" s="105"/>
      <c r="G51" s="105"/>
      <c r="H51" s="105"/>
    </row>
    <row r="52" spans="1:8" ht="19.5" customHeight="1">
      <c r="A52" s="101" t="s">
        <v>270</v>
      </c>
      <c r="B52" s="105">
        <f>SUM(B53:B62)</f>
        <v>44552</v>
      </c>
      <c r="C52" s="105">
        <f>SUM(C53:C62)</f>
        <v>44552</v>
      </c>
      <c r="D52" s="105">
        <f>SUM(D53:D62)</f>
        <v>0</v>
      </c>
      <c r="E52" s="105"/>
      <c r="F52" s="105"/>
      <c r="G52" s="105"/>
      <c r="H52" s="105"/>
    </row>
    <row r="53" spans="1:8" ht="20.100000000000001" customHeight="1">
      <c r="A53" s="148" t="s">
        <v>271</v>
      </c>
      <c r="B53" s="105">
        <v>18798</v>
      </c>
      <c r="C53" s="105">
        <v>18798</v>
      </c>
      <c r="D53" s="105">
        <v>0</v>
      </c>
      <c r="E53" s="105"/>
      <c r="F53" s="105"/>
      <c r="G53" s="105"/>
      <c r="H53" s="105"/>
    </row>
    <row r="54" spans="1:8" ht="20.100000000000001" customHeight="1">
      <c r="A54" s="147" t="s">
        <v>273</v>
      </c>
      <c r="B54" s="105">
        <v>25372</v>
      </c>
      <c r="C54" s="105">
        <v>25372</v>
      </c>
      <c r="D54" s="105"/>
      <c r="E54" s="105"/>
      <c r="F54" s="105"/>
      <c r="G54" s="105"/>
      <c r="H54" s="105"/>
    </row>
    <row r="55" spans="1:8" ht="20.100000000000001" customHeight="1">
      <c r="A55" s="147" t="s">
        <v>282</v>
      </c>
      <c r="B55" s="105">
        <v>218</v>
      </c>
      <c r="C55" s="105">
        <v>218</v>
      </c>
      <c r="D55" s="105"/>
      <c r="E55" s="105"/>
      <c r="F55" s="105"/>
      <c r="G55" s="105"/>
      <c r="H55" s="105"/>
    </row>
    <row r="56" spans="1:8" ht="20.100000000000001" customHeight="1">
      <c r="A56" s="101" t="s">
        <v>288</v>
      </c>
      <c r="B56" s="105"/>
      <c r="C56" s="105"/>
      <c r="D56" s="105"/>
      <c r="E56" s="105"/>
      <c r="F56" s="105"/>
      <c r="G56" s="105"/>
      <c r="H56" s="105"/>
    </row>
    <row r="57" spans="1:8" ht="20.100000000000001" customHeight="1">
      <c r="A57" s="148" t="s">
        <v>294</v>
      </c>
      <c r="B57" s="105"/>
      <c r="C57" s="105"/>
      <c r="D57" s="105"/>
      <c r="E57" s="105"/>
      <c r="F57" s="105"/>
      <c r="G57" s="105"/>
      <c r="H57" s="105"/>
    </row>
    <row r="58" spans="1:8" ht="20.100000000000001" customHeight="1">
      <c r="A58" s="148" t="s">
        <v>298</v>
      </c>
      <c r="B58" s="105"/>
      <c r="C58" s="105"/>
      <c r="D58" s="105"/>
      <c r="E58" s="105"/>
      <c r="F58" s="105"/>
      <c r="G58" s="105"/>
      <c r="H58" s="105"/>
    </row>
    <row r="59" spans="1:8" ht="20.100000000000001" customHeight="1">
      <c r="A59" s="147" t="s">
        <v>302</v>
      </c>
      <c r="B59" s="105"/>
      <c r="C59" s="105"/>
      <c r="D59" s="105"/>
      <c r="E59" s="105"/>
      <c r="F59" s="105"/>
      <c r="G59" s="105"/>
      <c r="H59" s="105"/>
    </row>
    <row r="60" spans="1:8" ht="20.100000000000001" customHeight="1">
      <c r="A60" s="148" t="s">
        <v>306</v>
      </c>
      <c r="B60" s="105">
        <v>164</v>
      </c>
      <c r="C60" s="105">
        <v>164</v>
      </c>
      <c r="D60" s="105"/>
      <c r="E60" s="105"/>
      <c r="F60" s="105"/>
      <c r="G60" s="105"/>
      <c r="H60" s="105"/>
    </row>
    <row r="61" spans="1:8" ht="20.100000000000001" customHeight="1">
      <c r="A61" s="147" t="s">
        <v>312</v>
      </c>
      <c r="B61" s="105"/>
      <c r="C61" s="105"/>
      <c r="D61" s="105"/>
      <c r="E61" s="105"/>
      <c r="F61" s="105"/>
      <c r="G61" s="105"/>
      <c r="H61" s="105"/>
    </row>
    <row r="62" spans="1:8" ht="20.100000000000001" customHeight="1">
      <c r="A62" s="147" t="s">
        <v>319</v>
      </c>
      <c r="B62" s="105"/>
      <c r="C62" s="105"/>
      <c r="D62" s="105"/>
      <c r="E62" s="105"/>
      <c r="F62" s="105"/>
      <c r="G62" s="105"/>
      <c r="H62" s="105"/>
    </row>
    <row r="63" spans="1:8" ht="20.100000000000001" customHeight="1">
      <c r="A63" s="101" t="s">
        <v>320</v>
      </c>
      <c r="B63" s="105">
        <f>SUM(B64:B73)</f>
        <v>1155</v>
      </c>
      <c r="C63" s="105">
        <f>SUM(C64:C73)</f>
        <v>1155</v>
      </c>
      <c r="D63" s="105">
        <v>0</v>
      </c>
      <c r="E63" s="105"/>
      <c r="F63" s="105"/>
      <c r="G63" s="105"/>
      <c r="H63" s="105"/>
    </row>
    <row r="64" spans="1:8" ht="20.100000000000001" customHeight="1">
      <c r="A64" s="148" t="s">
        <v>321</v>
      </c>
      <c r="B64" s="105">
        <v>38</v>
      </c>
      <c r="C64" s="105">
        <v>38</v>
      </c>
      <c r="D64" s="105"/>
      <c r="E64" s="105"/>
      <c r="F64" s="105"/>
      <c r="G64" s="105"/>
      <c r="H64" s="105"/>
    </row>
    <row r="65" spans="1:8" ht="20.100000000000001" customHeight="1">
      <c r="A65" s="147" t="s">
        <v>323</v>
      </c>
      <c r="B65" s="105"/>
      <c r="C65" s="105"/>
      <c r="D65" s="105"/>
      <c r="E65" s="105"/>
      <c r="F65" s="105"/>
      <c r="G65" s="105"/>
      <c r="H65" s="105"/>
    </row>
    <row r="66" spans="1:8" ht="20.100000000000001" customHeight="1">
      <c r="A66" s="148" t="s">
        <v>331</v>
      </c>
      <c r="B66" s="105"/>
      <c r="C66" s="105"/>
      <c r="D66" s="105"/>
      <c r="E66" s="105"/>
      <c r="F66" s="105"/>
      <c r="G66" s="105"/>
      <c r="H66" s="105"/>
    </row>
    <row r="67" spans="1:8" ht="20.100000000000001" customHeight="1">
      <c r="A67" s="148" t="s">
        <v>336</v>
      </c>
      <c r="B67" s="105">
        <v>1100</v>
      </c>
      <c r="C67" s="105">
        <v>1100</v>
      </c>
      <c r="D67" s="105"/>
      <c r="E67" s="105"/>
      <c r="F67" s="105"/>
      <c r="G67" s="105"/>
      <c r="H67" s="105"/>
    </row>
    <row r="68" spans="1:8" ht="20.100000000000001" customHeight="1">
      <c r="A68" s="148" t="s">
        <v>339</v>
      </c>
      <c r="B68" s="105"/>
      <c r="C68" s="105"/>
      <c r="D68" s="105"/>
      <c r="E68" s="105"/>
      <c r="F68" s="105"/>
      <c r="G68" s="105"/>
      <c r="H68" s="105"/>
    </row>
    <row r="69" spans="1:8" ht="20.100000000000001" customHeight="1">
      <c r="A69" s="148" t="s">
        <v>343</v>
      </c>
      <c r="B69" s="105"/>
      <c r="C69" s="105"/>
      <c r="D69" s="105"/>
      <c r="E69" s="105"/>
      <c r="F69" s="105"/>
      <c r="G69" s="105"/>
      <c r="H69" s="105"/>
    </row>
    <row r="70" spans="1:8" ht="20.100000000000001" customHeight="1">
      <c r="A70" s="147" t="s">
        <v>348</v>
      </c>
      <c r="B70" s="105">
        <v>17</v>
      </c>
      <c r="C70" s="105">
        <v>17</v>
      </c>
      <c r="D70" s="105">
        <v>0</v>
      </c>
      <c r="E70" s="105"/>
      <c r="F70" s="105"/>
      <c r="G70" s="105"/>
      <c r="H70" s="105"/>
    </row>
    <row r="71" spans="1:8" ht="20.100000000000001" customHeight="1">
      <c r="A71" s="147" t="s">
        <v>354</v>
      </c>
      <c r="B71" s="105"/>
      <c r="C71" s="105"/>
      <c r="D71" s="105"/>
      <c r="E71" s="105"/>
      <c r="F71" s="105"/>
      <c r="G71" s="105"/>
      <c r="H71" s="105"/>
    </row>
    <row r="72" spans="1:8" ht="20.100000000000001" customHeight="1">
      <c r="A72" s="101" t="s">
        <v>358</v>
      </c>
      <c r="B72" s="105"/>
      <c r="C72" s="105"/>
      <c r="D72" s="105"/>
      <c r="E72" s="105"/>
      <c r="F72" s="105"/>
      <c r="G72" s="105"/>
      <c r="H72" s="105"/>
    </row>
    <row r="73" spans="1:8" ht="20.100000000000001" customHeight="1">
      <c r="A73" s="147" t="s">
        <v>362</v>
      </c>
      <c r="B73" s="105"/>
      <c r="C73" s="105"/>
      <c r="D73" s="105"/>
      <c r="E73" s="105"/>
      <c r="F73" s="105"/>
      <c r="G73" s="105"/>
      <c r="H73" s="105"/>
    </row>
    <row r="74" spans="1:8" ht="20.100000000000001" customHeight="1">
      <c r="A74" s="101" t="s">
        <v>367</v>
      </c>
      <c r="B74" s="105">
        <f>SUM(B75:B80)</f>
        <v>1151</v>
      </c>
      <c r="C74" s="105">
        <f>SUM(C75:C80)</f>
        <v>1151</v>
      </c>
      <c r="D74" s="105">
        <f>SUM(D75:D80)</f>
        <v>0</v>
      </c>
      <c r="E74" s="105"/>
      <c r="F74" s="105"/>
      <c r="G74" s="105"/>
      <c r="H74" s="105"/>
    </row>
    <row r="75" spans="1:8" ht="20.100000000000001" customHeight="1">
      <c r="A75" s="101" t="s">
        <v>368</v>
      </c>
      <c r="B75" s="105">
        <v>1151</v>
      </c>
      <c r="C75" s="105">
        <v>1151</v>
      </c>
      <c r="D75" s="105">
        <v>0</v>
      </c>
      <c r="E75" s="105"/>
      <c r="F75" s="105"/>
      <c r="G75" s="105"/>
      <c r="H75" s="105"/>
    </row>
    <row r="76" spans="1:8" ht="20.100000000000001" customHeight="1">
      <c r="A76" s="101" t="s">
        <v>381</v>
      </c>
      <c r="B76" s="105"/>
      <c r="C76" s="105"/>
      <c r="D76" s="105"/>
      <c r="E76" s="105"/>
      <c r="F76" s="105"/>
      <c r="G76" s="105"/>
      <c r="H76" s="105"/>
    </row>
    <row r="77" spans="1:8" ht="20.100000000000001" customHeight="1">
      <c r="A77" s="101" t="s">
        <v>386</v>
      </c>
      <c r="B77" s="105"/>
      <c r="C77" s="105"/>
      <c r="D77" s="105"/>
      <c r="E77" s="105"/>
      <c r="F77" s="105"/>
      <c r="G77" s="105"/>
      <c r="H77" s="105"/>
    </row>
    <row r="78" spans="1:8" ht="20.100000000000001" customHeight="1">
      <c r="A78" s="101" t="s">
        <v>394</v>
      </c>
      <c r="B78" s="105"/>
      <c r="C78" s="105"/>
      <c r="D78" s="105"/>
      <c r="E78" s="105"/>
      <c r="F78" s="105"/>
      <c r="G78" s="105"/>
      <c r="H78" s="105"/>
    </row>
    <row r="79" spans="1:8" ht="20.100000000000001" customHeight="1">
      <c r="A79" s="101" t="s">
        <v>401</v>
      </c>
      <c r="B79" s="105"/>
      <c r="C79" s="105"/>
      <c r="D79" s="105"/>
      <c r="E79" s="105"/>
      <c r="F79" s="105"/>
      <c r="G79" s="105"/>
      <c r="H79" s="105"/>
    </row>
    <row r="80" spans="1:8" ht="20.100000000000001" customHeight="1">
      <c r="A80" s="101" t="s">
        <v>406</v>
      </c>
      <c r="B80" s="105"/>
      <c r="C80" s="105"/>
      <c r="D80" s="105"/>
      <c r="E80" s="105"/>
      <c r="F80" s="105"/>
      <c r="G80" s="105"/>
      <c r="H80" s="105"/>
    </row>
    <row r="81" spans="1:8" ht="20.100000000000001" customHeight="1">
      <c r="A81" s="101" t="s">
        <v>410</v>
      </c>
      <c r="B81" s="105">
        <f>SUM(B82:B102)</f>
        <v>47826</v>
      </c>
      <c r="C81" s="105">
        <f>SUM(C82:C102)</f>
        <v>47826</v>
      </c>
      <c r="D81" s="105">
        <f>SUM(D82:D102)</f>
        <v>0</v>
      </c>
      <c r="E81" s="105"/>
      <c r="F81" s="105"/>
      <c r="G81" s="105"/>
      <c r="H81" s="105"/>
    </row>
    <row r="82" spans="1:8" ht="20.100000000000001" customHeight="1">
      <c r="A82" s="101" t="s">
        <v>411</v>
      </c>
      <c r="B82" s="105">
        <v>17146</v>
      </c>
      <c r="C82" s="105">
        <v>17146</v>
      </c>
      <c r="D82" s="105">
        <v>0</v>
      </c>
      <c r="E82" s="105"/>
      <c r="F82" s="105"/>
      <c r="G82" s="105"/>
      <c r="H82" s="105"/>
    </row>
    <row r="83" spans="1:8" ht="20.100000000000001" customHeight="1">
      <c r="A83" s="101" t="s">
        <v>421</v>
      </c>
      <c r="B83" s="105">
        <v>0</v>
      </c>
      <c r="C83" s="105">
        <v>0</v>
      </c>
      <c r="D83" s="105"/>
      <c r="E83" s="105"/>
      <c r="F83" s="105"/>
      <c r="G83" s="105"/>
      <c r="H83" s="105"/>
    </row>
    <row r="84" spans="1:8" ht="20.100000000000001" customHeight="1">
      <c r="A84" s="101" t="s">
        <v>426</v>
      </c>
      <c r="B84" s="105"/>
      <c r="C84" s="105"/>
      <c r="D84" s="105"/>
      <c r="E84" s="105"/>
      <c r="F84" s="105"/>
      <c r="G84" s="105"/>
      <c r="H84" s="105"/>
    </row>
    <row r="85" spans="1:8" ht="20.100000000000001" customHeight="1">
      <c r="A85" s="101" t="s">
        <v>428</v>
      </c>
      <c r="B85" s="105"/>
      <c r="C85" s="105"/>
      <c r="D85" s="105"/>
      <c r="E85" s="105"/>
      <c r="F85" s="105"/>
      <c r="G85" s="105"/>
      <c r="H85" s="105"/>
    </row>
    <row r="86" spans="1:8" ht="20.100000000000001" customHeight="1">
      <c r="A86" s="101" t="s">
        <v>436</v>
      </c>
      <c r="B86" s="105"/>
      <c r="C86" s="105"/>
      <c r="D86" s="105"/>
      <c r="E86" s="105"/>
      <c r="F86" s="105"/>
      <c r="G86" s="105"/>
      <c r="H86" s="105"/>
    </row>
    <row r="87" spans="1:8" ht="20.100000000000001" customHeight="1">
      <c r="A87" s="101" t="s">
        <v>440</v>
      </c>
      <c r="B87" s="105">
        <v>1890</v>
      </c>
      <c r="C87" s="105">
        <v>1890</v>
      </c>
      <c r="D87" s="105">
        <v>0</v>
      </c>
      <c r="E87" s="105"/>
      <c r="F87" s="105"/>
      <c r="G87" s="105"/>
      <c r="H87" s="105"/>
    </row>
    <row r="88" spans="1:8" ht="20.100000000000001" customHeight="1">
      <c r="A88" s="101" t="s">
        <v>450</v>
      </c>
      <c r="B88" s="105"/>
      <c r="C88" s="105"/>
      <c r="D88" s="105"/>
      <c r="E88" s="105"/>
      <c r="F88" s="105"/>
      <c r="G88" s="105"/>
      <c r="H88" s="105"/>
    </row>
    <row r="89" spans="1:8" ht="20.100000000000001" customHeight="1">
      <c r="A89" s="101" t="s">
        <v>458</v>
      </c>
      <c r="B89" s="105"/>
      <c r="C89" s="105"/>
      <c r="D89" s="105"/>
      <c r="E89" s="105"/>
      <c r="F89" s="105"/>
      <c r="G89" s="105"/>
      <c r="H89" s="105"/>
    </row>
    <row r="90" spans="1:8" ht="20.100000000000001" customHeight="1">
      <c r="A90" s="101" t="s">
        <v>465</v>
      </c>
      <c r="B90" s="105"/>
      <c r="C90" s="105"/>
      <c r="D90" s="105"/>
      <c r="E90" s="105"/>
      <c r="F90" s="105"/>
      <c r="G90" s="105"/>
      <c r="H90" s="105"/>
    </row>
    <row r="91" spans="1:8" ht="20.100000000000001" customHeight="1">
      <c r="A91" s="101" t="s">
        <v>473</v>
      </c>
      <c r="B91" s="105"/>
      <c r="C91" s="105"/>
      <c r="D91" s="105"/>
      <c r="E91" s="105"/>
      <c r="F91" s="105"/>
      <c r="G91" s="105"/>
      <c r="H91" s="105"/>
    </row>
    <row r="92" spans="1:8" ht="20.100000000000001" customHeight="1">
      <c r="A92" s="101" t="s">
        <v>479</v>
      </c>
      <c r="B92" s="105"/>
      <c r="C92" s="105"/>
      <c r="D92" s="105"/>
      <c r="E92" s="105"/>
      <c r="F92" s="105"/>
      <c r="G92" s="105"/>
      <c r="H92" s="105"/>
    </row>
    <row r="93" spans="1:8" ht="20.100000000000001" customHeight="1">
      <c r="A93" s="101" t="s">
        <v>481</v>
      </c>
      <c r="B93" s="105"/>
      <c r="C93" s="105"/>
      <c r="D93" s="105"/>
      <c r="E93" s="105"/>
      <c r="F93" s="105"/>
      <c r="G93" s="105"/>
      <c r="H93" s="105"/>
    </row>
    <row r="94" spans="1:8" ht="20.100000000000001" customHeight="1">
      <c r="A94" s="101" t="s">
        <v>484</v>
      </c>
      <c r="B94" s="105"/>
      <c r="C94" s="105"/>
      <c r="D94" s="105"/>
      <c r="E94" s="105"/>
      <c r="F94" s="105"/>
      <c r="G94" s="105"/>
      <c r="H94" s="105"/>
    </row>
    <row r="95" spans="1:8" ht="20.100000000000001" customHeight="1">
      <c r="A95" s="101" t="s">
        <v>487</v>
      </c>
      <c r="B95" s="105">
        <v>12583</v>
      </c>
      <c r="C95" s="105">
        <v>12583</v>
      </c>
      <c r="D95" s="105">
        <v>0</v>
      </c>
      <c r="E95" s="105"/>
      <c r="F95" s="105"/>
      <c r="G95" s="105"/>
      <c r="H95" s="105"/>
    </row>
    <row r="96" spans="1:8" ht="20.100000000000001" customHeight="1">
      <c r="A96" s="101" t="s">
        <v>490</v>
      </c>
      <c r="B96" s="105"/>
      <c r="C96" s="105"/>
      <c r="D96" s="105"/>
      <c r="E96" s="105"/>
      <c r="F96" s="105"/>
      <c r="G96" s="105"/>
      <c r="H96" s="105"/>
    </row>
    <row r="97" spans="1:8" ht="20.100000000000001" customHeight="1">
      <c r="A97" s="101" t="s">
        <v>493</v>
      </c>
      <c r="B97" s="105"/>
      <c r="C97" s="105"/>
      <c r="D97" s="105"/>
      <c r="E97" s="105"/>
      <c r="F97" s="105"/>
      <c r="G97" s="105"/>
      <c r="H97" s="105"/>
    </row>
    <row r="98" spans="1:8" ht="20.100000000000001" customHeight="1">
      <c r="A98" s="101" t="s">
        <v>496</v>
      </c>
      <c r="B98" s="105">
        <v>1007</v>
      </c>
      <c r="C98" s="105">
        <v>1007</v>
      </c>
      <c r="D98" s="105">
        <v>0</v>
      </c>
      <c r="E98" s="105"/>
      <c r="F98" s="105"/>
      <c r="G98" s="105"/>
      <c r="H98" s="105"/>
    </row>
    <row r="99" spans="1:8" ht="20.100000000000001" customHeight="1">
      <c r="A99" s="101" t="s">
        <v>500</v>
      </c>
      <c r="B99" s="105"/>
      <c r="C99" s="105"/>
      <c r="D99" s="105"/>
      <c r="E99" s="105"/>
      <c r="F99" s="105"/>
      <c r="G99" s="105"/>
      <c r="H99" s="105"/>
    </row>
    <row r="100" spans="1:8" ht="20.100000000000001" customHeight="1">
      <c r="A100" s="142" t="s">
        <v>505</v>
      </c>
      <c r="B100" s="105"/>
      <c r="C100" s="105"/>
      <c r="D100" s="105"/>
      <c r="E100" s="105"/>
      <c r="F100" s="105"/>
      <c r="G100" s="105"/>
      <c r="H100" s="105"/>
    </row>
    <row r="101" spans="1:8" ht="20.100000000000001" customHeight="1">
      <c r="A101" s="101" t="s">
        <v>509</v>
      </c>
      <c r="B101" s="105"/>
      <c r="C101" s="105"/>
      <c r="D101" s="105"/>
      <c r="E101" s="105"/>
      <c r="F101" s="105"/>
      <c r="G101" s="105"/>
      <c r="H101" s="105"/>
    </row>
    <row r="102" spans="1:8" ht="20.100000000000001" customHeight="1">
      <c r="A102" s="101" t="s">
        <v>512</v>
      </c>
      <c r="B102" s="105">
        <v>15200</v>
      </c>
      <c r="C102" s="105">
        <v>15200</v>
      </c>
      <c r="D102" s="105"/>
      <c r="E102" s="105"/>
      <c r="F102" s="105"/>
      <c r="G102" s="105"/>
      <c r="H102" s="105"/>
    </row>
    <row r="103" spans="1:8" ht="20.100000000000001" customHeight="1">
      <c r="A103" s="101" t="s">
        <v>513</v>
      </c>
      <c r="B103" s="105">
        <f>SUM(B104:B116)</f>
        <v>15235</v>
      </c>
      <c r="C103" s="105">
        <f>SUM(C104:C116)</f>
        <v>15060</v>
      </c>
      <c r="D103" s="105">
        <f>SUM(D104:D116)</f>
        <v>175</v>
      </c>
      <c r="E103" s="105"/>
      <c r="F103" s="105"/>
      <c r="G103" s="105"/>
      <c r="H103" s="105"/>
    </row>
    <row r="104" spans="1:8" ht="20.100000000000001" customHeight="1">
      <c r="A104" s="101" t="s">
        <v>514</v>
      </c>
      <c r="B104" s="105">
        <v>366</v>
      </c>
      <c r="C104" s="105">
        <v>366</v>
      </c>
      <c r="D104" s="105"/>
      <c r="E104" s="105"/>
      <c r="F104" s="105"/>
      <c r="G104" s="105"/>
      <c r="H104" s="105"/>
    </row>
    <row r="105" spans="1:8" ht="20.100000000000001" customHeight="1">
      <c r="A105" s="101" t="s">
        <v>516</v>
      </c>
      <c r="B105" s="105">
        <v>2010</v>
      </c>
      <c r="C105" s="105">
        <v>2010</v>
      </c>
      <c r="D105" s="105">
        <v>0</v>
      </c>
      <c r="E105" s="105"/>
      <c r="F105" s="105"/>
      <c r="G105" s="105"/>
      <c r="H105" s="105"/>
    </row>
    <row r="106" spans="1:8" ht="20.100000000000001" customHeight="1">
      <c r="A106" s="101" t="s">
        <v>530</v>
      </c>
      <c r="B106" s="105">
        <v>3281</v>
      </c>
      <c r="C106" s="105">
        <v>3281</v>
      </c>
      <c r="D106" s="105"/>
      <c r="E106" s="105"/>
      <c r="F106" s="105"/>
      <c r="G106" s="105"/>
      <c r="H106" s="105"/>
    </row>
    <row r="107" spans="1:8" ht="20.100000000000001" customHeight="1">
      <c r="A107" s="101" t="s">
        <v>534</v>
      </c>
      <c r="B107" s="105">
        <v>1779</v>
      </c>
      <c r="C107" s="105">
        <v>1779</v>
      </c>
      <c r="D107" s="105">
        <v>0</v>
      </c>
      <c r="E107" s="105"/>
      <c r="F107" s="105"/>
      <c r="G107" s="105"/>
      <c r="H107" s="105"/>
    </row>
    <row r="108" spans="1:8" ht="20.100000000000001" customHeight="1">
      <c r="A108" s="101" t="s">
        <v>546</v>
      </c>
      <c r="B108" s="105"/>
      <c r="C108" s="105"/>
      <c r="D108" s="105"/>
      <c r="E108" s="105"/>
      <c r="F108" s="105"/>
      <c r="G108" s="105"/>
      <c r="H108" s="105"/>
    </row>
    <row r="109" spans="1:8" ht="20.100000000000001" customHeight="1">
      <c r="A109" s="101" t="s">
        <v>549</v>
      </c>
      <c r="B109" s="105">
        <v>1870</v>
      </c>
      <c r="C109" s="105">
        <v>1870</v>
      </c>
      <c r="D109" s="105">
        <v>0</v>
      </c>
      <c r="E109" s="105"/>
      <c r="F109" s="105"/>
      <c r="G109" s="105"/>
      <c r="H109" s="105"/>
    </row>
    <row r="110" spans="1:8" ht="20.100000000000001" customHeight="1">
      <c r="A110" s="101" t="s">
        <v>553</v>
      </c>
      <c r="B110" s="153"/>
      <c r="C110" s="105"/>
      <c r="D110" s="105"/>
      <c r="E110" s="105"/>
      <c r="F110" s="105"/>
      <c r="G110" s="105"/>
      <c r="H110" s="105"/>
    </row>
    <row r="111" spans="1:8" ht="20.100000000000001" customHeight="1">
      <c r="A111" s="101" t="s">
        <v>558</v>
      </c>
      <c r="B111" s="105"/>
      <c r="C111" s="105"/>
      <c r="D111" s="105"/>
      <c r="E111" s="105"/>
      <c r="F111" s="105"/>
      <c r="G111" s="105"/>
      <c r="H111" s="105"/>
    </row>
    <row r="112" spans="1:8" ht="20.100000000000001" customHeight="1">
      <c r="A112" s="101" t="s">
        <v>562</v>
      </c>
      <c r="B112" s="105">
        <v>4769</v>
      </c>
      <c r="C112" s="105">
        <v>4594</v>
      </c>
      <c r="D112" s="105">
        <v>175</v>
      </c>
      <c r="E112" s="105"/>
      <c r="F112" s="105"/>
      <c r="G112" s="105"/>
      <c r="H112" s="105"/>
    </row>
    <row r="113" spans="1:8" ht="20.100000000000001" customHeight="1">
      <c r="A113" s="101" t="s">
        <v>566</v>
      </c>
      <c r="B113" s="105"/>
      <c r="C113" s="105"/>
      <c r="D113" s="105"/>
      <c r="E113" s="105"/>
      <c r="F113" s="105"/>
      <c r="G113" s="105"/>
      <c r="H113" s="105"/>
    </row>
    <row r="114" spans="1:8" ht="20.100000000000001" customHeight="1">
      <c r="A114" s="101" t="s">
        <v>569</v>
      </c>
      <c r="B114" s="105"/>
      <c r="C114" s="105"/>
      <c r="D114" s="105"/>
      <c r="E114" s="105"/>
      <c r="F114" s="105"/>
      <c r="G114" s="105"/>
      <c r="H114" s="105"/>
    </row>
    <row r="115" spans="1:8" ht="20.100000000000001" customHeight="1">
      <c r="A115" s="101" t="s">
        <v>573</v>
      </c>
      <c r="B115" s="105"/>
      <c r="C115" s="105"/>
      <c r="D115" s="105"/>
      <c r="E115" s="105"/>
      <c r="F115" s="105"/>
      <c r="G115" s="105"/>
      <c r="H115" s="105"/>
    </row>
    <row r="116" spans="1:8" ht="20.100000000000001" customHeight="1">
      <c r="A116" s="154" t="s">
        <v>575</v>
      </c>
      <c r="B116" s="105">
        <v>1160</v>
      </c>
      <c r="C116" s="105">
        <v>1160</v>
      </c>
      <c r="D116" s="105">
        <v>0</v>
      </c>
      <c r="E116" s="105"/>
      <c r="F116" s="105"/>
      <c r="G116" s="105"/>
      <c r="H116" s="105"/>
    </row>
    <row r="117" spans="1:8" ht="20.100000000000001" customHeight="1">
      <c r="A117" s="154" t="s">
        <v>577</v>
      </c>
      <c r="B117" s="105">
        <v>534</v>
      </c>
      <c r="C117" s="105">
        <v>253</v>
      </c>
      <c r="D117" s="105">
        <v>281</v>
      </c>
      <c r="E117" s="105"/>
      <c r="F117" s="105"/>
      <c r="G117" s="105"/>
      <c r="H117" s="105"/>
    </row>
    <row r="118" spans="1:8" ht="20.100000000000001" customHeight="1">
      <c r="A118" s="154" t="s">
        <v>578</v>
      </c>
      <c r="B118" s="105">
        <v>253</v>
      </c>
      <c r="C118" s="105">
        <v>253</v>
      </c>
      <c r="D118" s="105"/>
      <c r="E118" s="105"/>
      <c r="F118" s="105"/>
      <c r="G118" s="105"/>
      <c r="H118" s="105"/>
    </row>
    <row r="119" spans="1:8" ht="20.100000000000001" customHeight="1">
      <c r="A119" s="154" t="s">
        <v>585</v>
      </c>
      <c r="B119" s="105"/>
      <c r="C119" s="105"/>
      <c r="D119" s="105"/>
      <c r="E119" s="105"/>
      <c r="F119" s="105"/>
      <c r="G119" s="105"/>
      <c r="H119" s="105"/>
    </row>
    <row r="120" spans="1:8" ht="20.100000000000001" customHeight="1">
      <c r="A120" s="154" t="s">
        <v>589</v>
      </c>
      <c r="B120" s="105"/>
      <c r="C120" s="105"/>
      <c r="D120" s="105"/>
      <c r="E120" s="105"/>
      <c r="F120" s="105"/>
      <c r="G120" s="105"/>
      <c r="H120" s="105"/>
    </row>
    <row r="121" spans="1:8" ht="20.100000000000001" customHeight="1">
      <c r="A121" s="154" t="s">
        <v>597</v>
      </c>
      <c r="B121" s="105"/>
      <c r="C121" s="105"/>
      <c r="D121" s="105"/>
      <c r="E121" s="105"/>
      <c r="F121" s="105"/>
      <c r="G121" s="105"/>
      <c r="H121" s="105"/>
    </row>
    <row r="122" spans="1:8" ht="20.100000000000001" customHeight="1">
      <c r="A122" s="154" t="s">
        <v>602</v>
      </c>
      <c r="B122" s="105"/>
      <c r="C122" s="105"/>
      <c r="D122" s="105"/>
      <c r="E122" s="105"/>
      <c r="F122" s="105"/>
      <c r="G122" s="105"/>
      <c r="H122" s="105"/>
    </row>
    <row r="123" spans="1:8" ht="20.100000000000001" customHeight="1">
      <c r="A123" s="154" t="s">
        <v>609</v>
      </c>
      <c r="B123" s="105"/>
      <c r="C123" s="105"/>
      <c r="D123" s="105"/>
      <c r="E123" s="105"/>
      <c r="F123" s="105"/>
      <c r="G123" s="105"/>
      <c r="H123" s="105"/>
    </row>
    <row r="124" spans="1:8" ht="20.100000000000001" customHeight="1">
      <c r="A124" s="154" t="s">
        <v>615</v>
      </c>
      <c r="B124" s="105"/>
      <c r="C124" s="105"/>
      <c r="D124" s="105"/>
      <c r="E124" s="105"/>
      <c r="F124" s="105"/>
      <c r="G124" s="105"/>
      <c r="H124" s="105"/>
    </row>
    <row r="125" spans="1:8" ht="20.100000000000001" customHeight="1">
      <c r="A125" s="154" t="s">
        <v>618</v>
      </c>
      <c r="B125" s="105"/>
      <c r="C125" s="105"/>
      <c r="D125" s="105"/>
      <c r="E125" s="105"/>
      <c r="F125" s="105"/>
      <c r="G125" s="105"/>
      <c r="H125" s="105"/>
    </row>
    <row r="126" spans="1:8" ht="20.100000000000001" customHeight="1">
      <c r="A126" s="154" t="s">
        <v>621</v>
      </c>
      <c r="B126" s="105"/>
      <c r="C126" s="105"/>
      <c r="D126" s="105"/>
      <c r="E126" s="105"/>
      <c r="F126" s="105"/>
      <c r="G126" s="105"/>
      <c r="H126" s="105"/>
    </row>
    <row r="127" spans="1:8" ht="20.100000000000001" customHeight="1">
      <c r="A127" s="154" t="s">
        <v>622</v>
      </c>
      <c r="B127" s="105">
        <v>281</v>
      </c>
      <c r="C127" s="105"/>
      <c r="D127" s="105">
        <v>281</v>
      </c>
      <c r="E127" s="105"/>
      <c r="F127" s="105"/>
      <c r="G127" s="105"/>
      <c r="H127" s="105"/>
    </row>
    <row r="128" spans="1:8" ht="20.100000000000001" customHeight="1">
      <c r="A128" s="154" t="s">
        <v>623</v>
      </c>
      <c r="B128" s="105"/>
      <c r="C128" s="105"/>
      <c r="D128" s="105"/>
      <c r="E128" s="105"/>
      <c r="F128" s="105"/>
      <c r="G128" s="105"/>
      <c r="H128" s="105"/>
    </row>
    <row r="129" spans="1:8" ht="20.100000000000001" customHeight="1">
      <c r="A129" s="154" t="s">
        <v>629</v>
      </c>
      <c r="B129" s="105"/>
      <c r="C129" s="105"/>
      <c r="D129" s="105"/>
      <c r="E129" s="105"/>
      <c r="F129" s="105"/>
      <c r="G129" s="105"/>
      <c r="H129" s="105"/>
    </row>
    <row r="130" spans="1:8" ht="20.100000000000001" customHeight="1">
      <c r="A130" s="154" t="s">
        <v>630</v>
      </c>
      <c r="B130" s="105"/>
      <c r="C130" s="105"/>
      <c r="D130" s="105"/>
      <c r="E130" s="105"/>
      <c r="F130" s="105"/>
      <c r="G130" s="105"/>
      <c r="H130" s="105"/>
    </row>
    <row r="131" spans="1:8" ht="20.100000000000001" customHeight="1">
      <c r="A131" s="154" t="s">
        <v>631</v>
      </c>
      <c r="B131" s="105"/>
      <c r="C131" s="105"/>
      <c r="D131" s="105"/>
      <c r="E131" s="105"/>
      <c r="F131" s="105"/>
      <c r="G131" s="105"/>
      <c r="H131" s="105"/>
    </row>
    <row r="132" spans="1:8" ht="20.100000000000001" customHeight="1">
      <c r="A132" s="154" t="s">
        <v>641</v>
      </c>
      <c r="B132" s="105"/>
      <c r="C132" s="105"/>
      <c r="D132" s="105"/>
      <c r="E132" s="105"/>
      <c r="F132" s="105"/>
      <c r="G132" s="105"/>
      <c r="H132" s="105"/>
    </row>
    <row r="133" spans="1:8" ht="20.100000000000001" customHeight="1">
      <c r="A133" s="154" t="s">
        <v>642</v>
      </c>
      <c r="B133" s="105">
        <v>519</v>
      </c>
      <c r="C133" s="105">
        <v>519</v>
      </c>
      <c r="D133" s="105"/>
      <c r="E133" s="105"/>
      <c r="F133" s="105"/>
      <c r="G133" s="105"/>
      <c r="H133" s="105"/>
    </row>
    <row r="134" spans="1:8" ht="20.100000000000001" customHeight="1">
      <c r="A134" s="154" t="s">
        <v>643</v>
      </c>
      <c r="B134" s="105">
        <v>519</v>
      </c>
      <c r="C134" s="105">
        <v>519</v>
      </c>
      <c r="D134" s="105"/>
      <c r="E134" s="105"/>
      <c r="F134" s="105"/>
      <c r="G134" s="105"/>
      <c r="H134" s="105"/>
    </row>
    <row r="135" spans="1:8" ht="20.100000000000001" customHeight="1">
      <c r="A135" s="154" t="s">
        <v>651</v>
      </c>
      <c r="B135" s="105"/>
      <c r="C135" s="105"/>
      <c r="D135" s="105"/>
      <c r="E135" s="105"/>
      <c r="F135" s="105"/>
      <c r="G135" s="105"/>
      <c r="H135" s="105"/>
    </row>
    <row r="136" spans="1:8" ht="20.100000000000001" customHeight="1">
      <c r="A136" s="154" t="s">
        <v>652</v>
      </c>
      <c r="B136" s="105"/>
      <c r="C136" s="105"/>
      <c r="D136" s="105"/>
      <c r="E136" s="105"/>
      <c r="F136" s="105"/>
      <c r="G136" s="105"/>
      <c r="H136" s="105"/>
    </row>
    <row r="137" spans="1:8" ht="20.100000000000001" customHeight="1">
      <c r="A137" s="154" t="s">
        <v>655</v>
      </c>
      <c r="B137" s="105"/>
      <c r="C137" s="105"/>
      <c r="D137" s="105"/>
      <c r="E137" s="105"/>
      <c r="F137" s="105"/>
      <c r="G137" s="105"/>
      <c r="H137" s="105"/>
    </row>
    <row r="138" spans="1:8" ht="20.100000000000001" customHeight="1">
      <c r="A138" s="154" t="s">
        <v>656</v>
      </c>
      <c r="B138" s="105"/>
      <c r="C138" s="105"/>
      <c r="D138" s="105"/>
      <c r="E138" s="105"/>
      <c r="F138" s="105"/>
      <c r="G138" s="105"/>
      <c r="H138" s="105"/>
    </row>
    <row r="139" spans="1:8" ht="20.100000000000001" customHeight="1">
      <c r="A139" s="154" t="s">
        <v>657</v>
      </c>
      <c r="B139" s="105"/>
      <c r="C139" s="105"/>
      <c r="D139" s="105"/>
      <c r="E139" s="105"/>
      <c r="F139" s="105"/>
      <c r="G139" s="105"/>
      <c r="H139" s="105"/>
    </row>
    <row r="140" spans="1:8" ht="20.100000000000001" customHeight="1">
      <c r="A140" s="154" t="s">
        <v>658</v>
      </c>
      <c r="B140" s="105">
        <f>SUM(B141:B148)</f>
        <v>81922</v>
      </c>
      <c r="C140" s="105">
        <f>SUM(C141:C148)</f>
        <v>64777</v>
      </c>
      <c r="D140" s="105">
        <f>SUM(D141:D148)</f>
        <v>17145</v>
      </c>
      <c r="E140" s="105"/>
      <c r="F140" s="105"/>
      <c r="G140" s="105"/>
      <c r="H140" s="105"/>
    </row>
    <row r="141" spans="1:8" ht="20.100000000000001" customHeight="1">
      <c r="A141" s="154" t="s">
        <v>659</v>
      </c>
      <c r="B141" s="105">
        <v>9507</v>
      </c>
      <c r="C141" s="105">
        <v>9507</v>
      </c>
      <c r="D141" s="105">
        <v>0</v>
      </c>
      <c r="E141" s="105"/>
      <c r="F141" s="105"/>
      <c r="G141" s="105"/>
      <c r="H141" s="105"/>
    </row>
    <row r="142" spans="1:8" ht="20.100000000000001" customHeight="1">
      <c r="A142" s="154" t="s">
        <v>681</v>
      </c>
      <c r="B142" s="105">
        <v>1026</v>
      </c>
      <c r="C142" s="105">
        <v>1026</v>
      </c>
      <c r="D142" s="105"/>
      <c r="E142" s="105"/>
      <c r="F142" s="105"/>
      <c r="G142" s="105"/>
      <c r="H142" s="105"/>
    </row>
    <row r="143" spans="1:8" ht="20.100000000000001" customHeight="1">
      <c r="A143" s="154" t="s">
        <v>702</v>
      </c>
      <c r="B143" s="105">
        <v>3829</v>
      </c>
      <c r="C143" s="105">
        <v>3829</v>
      </c>
      <c r="D143" s="105">
        <v>0</v>
      </c>
      <c r="E143" s="105"/>
      <c r="F143" s="105"/>
      <c r="G143" s="105"/>
      <c r="H143" s="105"/>
    </row>
    <row r="144" spans="1:8" ht="20.100000000000001" customHeight="1">
      <c r="A144" s="154" t="s">
        <v>726</v>
      </c>
      <c r="B144" s="105">
        <v>48410</v>
      </c>
      <c r="C144" s="105">
        <v>48410</v>
      </c>
      <c r="D144" s="105">
        <v>0</v>
      </c>
      <c r="E144" s="105"/>
      <c r="F144" s="105"/>
      <c r="G144" s="105"/>
      <c r="H144" s="105"/>
    </row>
    <row r="145" spans="1:8" ht="20.100000000000001" customHeight="1">
      <c r="A145" s="154" t="s">
        <v>734</v>
      </c>
      <c r="B145" s="105">
        <v>1350</v>
      </c>
      <c r="C145" s="105">
        <v>1350</v>
      </c>
      <c r="D145" s="105">
        <v>0</v>
      </c>
      <c r="E145" s="105"/>
      <c r="F145" s="105"/>
      <c r="G145" s="105"/>
      <c r="H145" s="105"/>
    </row>
    <row r="146" spans="1:8" ht="20.100000000000001" customHeight="1">
      <c r="A146" s="154" t="s">
        <v>741</v>
      </c>
      <c r="B146" s="105">
        <v>434</v>
      </c>
      <c r="C146" s="105">
        <v>434</v>
      </c>
      <c r="D146" s="105">
        <v>0</v>
      </c>
      <c r="E146" s="105"/>
      <c r="F146" s="105"/>
      <c r="G146" s="105"/>
      <c r="H146" s="105"/>
    </row>
    <row r="147" spans="1:8" ht="20.100000000000001" customHeight="1">
      <c r="A147" s="154" t="s">
        <v>748</v>
      </c>
      <c r="B147" s="105">
        <v>221</v>
      </c>
      <c r="C147" s="105">
        <v>221</v>
      </c>
      <c r="D147" s="105">
        <v>0</v>
      </c>
      <c r="E147" s="105"/>
      <c r="F147" s="105"/>
      <c r="G147" s="105"/>
      <c r="H147" s="105"/>
    </row>
    <row r="148" spans="1:8" ht="20.100000000000001" customHeight="1">
      <c r="A148" s="154" t="s">
        <v>751</v>
      </c>
      <c r="B148" s="105">
        <v>17145</v>
      </c>
      <c r="C148" s="105"/>
      <c r="D148" s="105">
        <v>17145</v>
      </c>
      <c r="E148" s="105"/>
      <c r="F148" s="105"/>
      <c r="G148" s="105"/>
      <c r="H148" s="105"/>
    </row>
    <row r="149" spans="1:8" ht="20.100000000000001" customHeight="1">
      <c r="A149" s="155" t="s">
        <v>754</v>
      </c>
      <c r="B149" s="105">
        <v>4731</v>
      </c>
      <c r="C149" s="105">
        <v>4524</v>
      </c>
      <c r="D149" s="105">
        <v>207</v>
      </c>
      <c r="E149" s="105"/>
      <c r="F149" s="105"/>
      <c r="G149" s="105"/>
      <c r="H149" s="105"/>
    </row>
    <row r="150" spans="1:8" ht="20.100000000000001" customHeight="1">
      <c r="A150" s="154" t="s">
        <v>755</v>
      </c>
      <c r="B150" s="105">
        <v>4731</v>
      </c>
      <c r="C150" s="105">
        <v>4524</v>
      </c>
      <c r="D150" s="105">
        <v>207</v>
      </c>
      <c r="E150" s="105"/>
      <c r="F150" s="105"/>
      <c r="G150" s="105"/>
      <c r="H150" s="105"/>
    </row>
    <row r="151" spans="1:8" ht="20.100000000000001" customHeight="1">
      <c r="A151" s="154" t="s">
        <v>775</v>
      </c>
      <c r="B151" s="105"/>
      <c r="C151" s="105"/>
      <c r="D151" s="105"/>
      <c r="E151" s="105"/>
      <c r="F151" s="105"/>
      <c r="G151" s="105"/>
      <c r="H151" s="105"/>
    </row>
    <row r="152" spans="1:8" ht="20.100000000000001" customHeight="1">
      <c r="A152" s="154" t="s">
        <v>782</v>
      </c>
      <c r="B152" s="105"/>
      <c r="C152" s="105"/>
      <c r="D152" s="105"/>
      <c r="E152" s="105"/>
      <c r="F152" s="105"/>
      <c r="G152" s="105"/>
      <c r="H152" s="105"/>
    </row>
    <row r="153" spans="1:8" ht="20.100000000000001" customHeight="1">
      <c r="A153" s="154" t="s">
        <v>789</v>
      </c>
      <c r="B153" s="105"/>
      <c r="C153" s="105"/>
      <c r="D153" s="105"/>
      <c r="E153" s="105"/>
      <c r="F153" s="105"/>
      <c r="G153" s="105"/>
      <c r="H153" s="105"/>
    </row>
    <row r="154" spans="1:8" ht="20.100000000000001" customHeight="1">
      <c r="A154" s="154" t="s">
        <v>794</v>
      </c>
      <c r="B154" s="105"/>
      <c r="C154" s="105"/>
      <c r="D154" s="105"/>
      <c r="E154" s="105"/>
      <c r="F154" s="105"/>
      <c r="G154" s="105"/>
      <c r="H154" s="105"/>
    </row>
    <row r="155" spans="1:8" ht="20.100000000000001" customHeight="1">
      <c r="A155" s="154" t="s">
        <v>797</v>
      </c>
      <c r="B155" s="105"/>
      <c r="C155" s="105"/>
      <c r="D155" s="105"/>
      <c r="E155" s="105"/>
      <c r="F155" s="105"/>
      <c r="G155" s="105"/>
      <c r="H155" s="105"/>
    </row>
    <row r="156" spans="1:8" ht="20.100000000000001" customHeight="1">
      <c r="A156" s="154" t="s">
        <v>802</v>
      </c>
      <c r="B156" s="105"/>
      <c r="C156" s="105"/>
      <c r="D156" s="105"/>
      <c r="E156" s="105"/>
      <c r="F156" s="105"/>
      <c r="G156" s="105"/>
      <c r="H156" s="105"/>
    </row>
    <row r="157" spans="1:8" ht="20.100000000000001" customHeight="1">
      <c r="A157" s="154" t="s">
        <v>805</v>
      </c>
      <c r="B157" s="105">
        <f>SUM(B158:B164)</f>
        <v>615</v>
      </c>
      <c r="C157" s="105">
        <f>SUM(C158:C164)</f>
        <v>521</v>
      </c>
      <c r="D157" s="105">
        <f>SUM(D158:D164)</f>
        <v>94</v>
      </c>
      <c r="E157" s="105"/>
      <c r="F157" s="105"/>
      <c r="G157" s="105"/>
      <c r="H157" s="105"/>
    </row>
    <row r="158" spans="1:8" ht="20.100000000000001" customHeight="1">
      <c r="A158" s="154" t="s">
        <v>806</v>
      </c>
      <c r="B158" s="105">
        <v>521</v>
      </c>
      <c r="C158" s="105">
        <v>521</v>
      </c>
      <c r="D158" s="105"/>
      <c r="E158" s="105"/>
      <c r="F158" s="105"/>
      <c r="G158" s="105"/>
      <c r="H158" s="105"/>
    </row>
    <row r="159" spans="1:8" ht="20.100000000000001" customHeight="1">
      <c r="A159" s="154" t="s">
        <v>813</v>
      </c>
      <c r="B159" s="105"/>
      <c r="C159" s="105"/>
      <c r="D159" s="105"/>
      <c r="E159" s="105"/>
      <c r="F159" s="105"/>
      <c r="G159" s="105"/>
      <c r="H159" s="105"/>
    </row>
    <row r="160" spans="1:8" ht="20.100000000000001" customHeight="1">
      <c r="A160" s="154" t="s">
        <v>826</v>
      </c>
      <c r="B160" s="105"/>
      <c r="C160" s="105"/>
      <c r="D160" s="105"/>
      <c r="E160" s="105"/>
      <c r="F160" s="105"/>
      <c r="G160" s="105"/>
      <c r="H160" s="105"/>
    </row>
    <row r="161" spans="1:8" ht="20.100000000000001" customHeight="1">
      <c r="A161" s="154" t="s">
        <v>828</v>
      </c>
      <c r="B161" s="105"/>
      <c r="C161" s="105"/>
      <c r="D161" s="105"/>
      <c r="E161" s="105"/>
      <c r="F161" s="105"/>
      <c r="G161" s="105"/>
      <c r="H161" s="105"/>
    </row>
    <row r="162" spans="1:8" ht="20.100000000000001" customHeight="1">
      <c r="A162" s="154" t="s">
        <v>838</v>
      </c>
      <c r="B162" s="105"/>
      <c r="C162" s="105"/>
      <c r="D162" s="105"/>
      <c r="E162" s="105"/>
      <c r="F162" s="105"/>
      <c r="G162" s="105"/>
      <c r="H162" s="105"/>
    </row>
    <row r="163" spans="1:8" ht="20.100000000000001" customHeight="1">
      <c r="A163" s="154" t="s">
        <v>842</v>
      </c>
      <c r="B163" s="105">
        <v>94</v>
      </c>
      <c r="C163" s="105"/>
      <c r="D163" s="105">
        <v>94</v>
      </c>
      <c r="E163" s="105"/>
      <c r="F163" s="105"/>
      <c r="G163" s="105"/>
      <c r="H163" s="105"/>
    </row>
    <row r="164" spans="1:8" ht="20.100000000000001" customHeight="1">
      <c r="A164" s="154" t="s">
        <v>846</v>
      </c>
      <c r="B164" s="105"/>
      <c r="C164" s="105"/>
      <c r="D164" s="105"/>
      <c r="E164" s="105"/>
      <c r="F164" s="105"/>
      <c r="G164" s="105"/>
      <c r="H164" s="105"/>
    </row>
    <row r="165" spans="1:8" ht="20.100000000000001" customHeight="1">
      <c r="A165" s="154" t="s">
        <v>852</v>
      </c>
      <c r="B165" s="153">
        <v>510</v>
      </c>
      <c r="C165" s="105"/>
      <c r="D165" s="105">
        <v>510</v>
      </c>
      <c r="E165" s="105"/>
      <c r="F165" s="105"/>
      <c r="G165" s="105"/>
      <c r="H165" s="105"/>
    </row>
    <row r="166" spans="1:8" ht="20.100000000000001" customHeight="1">
      <c r="A166" s="154" t="s">
        <v>853</v>
      </c>
      <c r="B166" s="105">
        <v>510</v>
      </c>
      <c r="C166" s="105"/>
      <c r="D166" s="105">
        <v>510</v>
      </c>
      <c r="E166" s="105"/>
      <c r="F166" s="105"/>
      <c r="G166" s="105"/>
      <c r="H166" s="105"/>
    </row>
    <row r="167" spans="1:8" ht="20.100000000000001" customHeight="1">
      <c r="A167" s="154" t="s">
        <v>859</v>
      </c>
      <c r="B167" s="105"/>
      <c r="C167" s="105"/>
      <c r="D167" s="105"/>
      <c r="E167" s="105"/>
      <c r="F167" s="105"/>
      <c r="G167" s="105"/>
      <c r="H167" s="105"/>
    </row>
    <row r="168" spans="1:8" ht="20.100000000000001" customHeight="1">
      <c r="A168" s="154" t="s">
        <v>862</v>
      </c>
      <c r="B168" s="105"/>
      <c r="C168" s="105"/>
      <c r="D168" s="105"/>
      <c r="E168" s="105"/>
      <c r="F168" s="105"/>
      <c r="G168" s="105"/>
      <c r="H168" s="105"/>
    </row>
    <row r="169" spans="1:8" ht="20.100000000000001" customHeight="1">
      <c r="A169" s="154" t="s">
        <v>862</v>
      </c>
      <c r="B169" s="105"/>
      <c r="C169" s="105"/>
      <c r="D169" s="105"/>
      <c r="E169" s="105"/>
      <c r="F169" s="105"/>
      <c r="G169" s="105"/>
      <c r="H169" s="105"/>
    </row>
    <row r="170" spans="1:8" ht="20.100000000000001" customHeight="1">
      <c r="A170" s="154" t="s">
        <v>865</v>
      </c>
      <c r="B170" s="105"/>
      <c r="C170" s="105"/>
      <c r="D170" s="105"/>
      <c r="E170" s="105"/>
      <c r="F170" s="105"/>
      <c r="G170" s="105"/>
      <c r="H170" s="105"/>
    </row>
    <row r="171" spans="1:8" ht="20.100000000000001" customHeight="1">
      <c r="A171" s="154" t="s">
        <v>866</v>
      </c>
      <c r="B171" s="153"/>
      <c r="C171" s="105"/>
      <c r="D171" s="105"/>
      <c r="E171" s="105"/>
      <c r="F171" s="105"/>
      <c r="G171" s="105"/>
      <c r="H171" s="105"/>
    </row>
    <row r="172" spans="1:8" ht="20.100000000000001" customHeight="1">
      <c r="A172" s="154" t="s">
        <v>869</v>
      </c>
      <c r="B172" s="105"/>
      <c r="C172" s="105"/>
      <c r="D172" s="105"/>
      <c r="E172" s="105"/>
      <c r="F172" s="105"/>
      <c r="G172" s="105"/>
      <c r="H172" s="105"/>
    </row>
    <row r="173" spans="1:8" ht="20.100000000000001" customHeight="1">
      <c r="A173" s="154" t="s">
        <v>875</v>
      </c>
      <c r="B173" s="105"/>
      <c r="C173" s="105"/>
      <c r="D173" s="105"/>
      <c r="E173" s="105"/>
      <c r="F173" s="105"/>
      <c r="G173" s="105"/>
      <c r="H173" s="105"/>
    </row>
    <row r="174" spans="1:8" ht="20.100000000000001" customHeight="1">
      <c r="A174" s="154" t="s">
        <v>876</v>
      </c>
      <c r="B174" s="105"/>
      <c r="C174" s="105"/>
      <c r="D174" s="105"/>
      <c r="E174" s="105"/>
      <c r="F174" s="105"/>
      <c r="G174" s="105"/>
      <c r="H174" s="105"/>
    </row>
    <row r="175" spans="1:8" ht="20.100000000000001" customHeight="1">
      <c r="A175" s="154" t="s">
        <v>877</v>
      </c>
      <c r="B175" s="105"/>
      <c r="C175" s="105"/>
      <c r="D175" s="105"/>
      <c r="E175" s="105"/>
      <c r="F175" s="105"/>
      <c r="G175" s="105"/>
      <c r="H175" s="105"/>
    </row>
    <row r="176" spans="1:8" ht="20.100000000000001" customHeight="1">
      <c r="A176" s="154" t="s">
        <v>878</v>
      </c>
      <c r="B176" s="105"/>
      <c r="C176" s="105"/>
      <c r="D176" s="105"/>
      <c r="E176" s="105"/>
      <c r="F176" s="105"/>
      <c r="G176" s="105"/>
      <c r="H176" s="105"/>
    </row>
    <row r="177" spans="1:8" ht="20.100000000000001" customHeight="1">
      <c r="A177" s="154" t="s">
        <v>879</v>
      </c>
      <c r="B177" s="105"/>
      <c r="C177" s="105"/>
      <c r="D177" s="105"/>
      <c r="E177" s="105"/>
      <c r="F177" s="105"/>
      <c r="G177" s="105"/>
      <c r="H177" s="105"/>
    </row>
    <row r="178" spans="1:8" ht="20.100000000000001" customHeight="1">
      <c r="A178" s="154" t="s">
        <v>880</v>
      </c>
      <c r="B178" s="105"/>
      <c r="C178" s="105"/>
      <c r="D178" s="105"/>
      <c r="E178" s="105"/>
      <c r="F178" s="105"/>
      <c r="G178" s="105"/>
      <c r="H178" s="105"/>
    </row>
    <row r="179" spans="1:8" ht="20.100000000000001" customHeight="1">
      <c r="A179" s="154" t="s">
        <v>881</v>
      </c>
      <c r="B179" s="105"/>
      <c r="C179" s="105"/>
      <c r="D179" s="105"/>
      <c r="E179" s="105"/>
      <c r="F179" s="105"/>
      <c r="G179" s="105"/>
      <c r="H179" s="105"/>
    </row>
    <row r="180" spans="1:8" ht="20.100000000000001" customHeight="1">
      <c r="A180" s="154" t="s">
        <v>882</v>
      </c>
      <c r="B180" s="105"/>
      <c r="C180" s="105"/>
      <c r="D180" s="105"/>
      <c r="E180" s="105"/>
      <c r="F180" s="105"/>
      <c r="G180" s="105"/>
      <c r="H180" s="105"/>
    </row>
    <row r="181" spans="1:8" ht="20.100000000000001" customHeight="1">
      <c r="A181" s="154" t="s">
        <v>883</v>
      </c>
      <c r="B181" s="105"/>
      <c r="C181" s="105"/>
      <c r="D181" s="105"/>
      <c r="E181" s="105"/>
      <c r="F181" s="105"/>
      <c r="G181" s="105"/>
      <c r="H181" s="105"/>
    </row>
    <row r="182" spans="1:8" ht="20.100000000000001" customHeight="1">
      <c r="A182" s="154" t="s">
        <v>884</v>
      </c>
      <c r="B182" s="105"/>
      <c r="C182" s="105"/>
      <c r="D182" s="105"/>
      <c r="E182" s="105"/>
      <c r="F182" s="105"/>
      <c r="G182" s="105"/>
      <c r="H182" s="105"/>
    </row>
    <row r="183" spans="1:8" ht="20.100000000000001" customHeight="1">
      <c r="A183" s="154" t="s">
        <v>885</v>
      </c>
      <c r="B183" s="105"/>
      <c r="C183" s="105"/>
      <c r="D183" s="105"/>
      <c r="E183" s="105"/>
      <c r="F183" s="105"/>
      <c r="G183" s="105"/>
      <c r="H183" s="105"/>
    </row>
    <row r="184" spans="1:8" ht="20.100000000000001" customHeight="1">
      <c r="A184" s="154" t="s">
        <v>886</v>
      </c>
      <c r="B184" s="105">
        <v>348</v>
      </c>
      <c r="C184" s="105">
        <v>348</v>
      </c>
      <c r="D184" s="105"/>
      <c r="E184" s="105"/>
      <c r="F184" s="105"/>
      <c r="G184" s="105"/>
      <c r="H184" s="105"/>
    </row>
    <row r="185" spans="1:8" ht="20.100000000000001" customHeight="1">
      <c r="A185" s="154" t="s">
        <v>887</v>
      </c>
      <c r="B185" s="105">
        <v>348</v>
      </c>
      <c r="C185" s="105">
        <v>348</v>
      </c>
      <c r="D185" s="105"/>
      <c r="E185" s="105"/>
      <c r="F185" s="105"/>
      <c r="G185" s="105"/>
      <c r="H185" s="105"/>
    </row>
    <row r="186" spans="1:8" ht="20.100000000000001" customHeight="1">
      <c r="A186" s="154" t="s">
        <v>910</v>
      </c>
      <c r="B186" s="105"/>
      <c r="C186" s="105"/>
      <c r="D186" s="105"/>
      <c r="E186" s="105"/>
      <c r="F186" s="105"/>
      <c r="G186" s="105"/>
      <c r="H186" s="105"/>
    </row>
    <row r="187" spans="1:8" ht="20.100000000000001" customHeight="1">
      <c r="A187" s="154" t="s">
        <v>922</v>
      </c>
      <c r="B187" s="105"/>
      <c r="C187" s="105"/>
      <c r="D187" s="105"/>
      <c r="E187" s="105"/>
      <c r="F187" s="105"/>
      <c r="G187" s="105"/>
      <c r="H187" s="105"/>
    </row>
    <row r="188" spans="1:8" ht="20.100000000000001" customHeight="1">
      <c r="A188" s="154" t="s">
        <v>923</v>
      </c>
      <c r="B188" s="105">
        <v>6792</v>
      </c>
      <c r="C188" s="105">
        <v>6792</v>
      </c>
      <c r="D188" s="105">
        <v>0</v>
      </c>
      <c r="E188" s="105"/>
      <c r="F188" s="105"/>
      <c r="G188" s="105"/>
      <c r="H188" s="105"/>
    </row>
    <row r="189" spans="1:8" ht="20.100000000000001" customHeight="1">
      <c r="A189" s="154" t="s">
        <v>924</v>
      </c>
      <c r="B189" s="105">
        <v>6792</v>
      </c>
      <c r="C189" s="105">
        <v>6792</v>
      </c>
      <c r="D189" s="105">
        <v>0</v>
      </c>
      <c r="E189" s="105"/>
      <c r="F189" s="105"/>
      <c r="G189" s="105"/>
      <c r="H189" s="105"/>
    </row>
    <row r="190" spans="1:8" ht="20.100000000000001" customHeight="1">
      <c r="A190" s="154" t="s">
        <v>935</v>
      </c>
      <c r="B190" s="105"/>
      <c r="C190" s="105"/>
      <c r="D190" s="105"/>
      <c r="E190" s="105"/>
      <c r="F190" s="105"/>
      <c r="G190" s="105"/>
      <c r="H190" s="105"/>
    </row>
    <row r="191" spans="1:8" ht="20.100000000000001" customHeight="1">
      <c r="A191" s="154" t="s">
        <v>939</v>
      </c>
      <c r="B191" s="105"/>
      <c r="C191" s="105"/>
      <c r="D191" s="105"/>
      <c r="E191" s="105"/>
      <c r="F191" s="105"/>
      <c r="G191" s="105"/>
      <c r="H191" s="105"/>
    </row>
    <row r="192" spans="1:8" ht="20.100000000000001" customHeight="1">
      <c r="A192" s="154" t="s">
        <v>943</v>
      </c>
      <c r="B192" s="153"/>
      <c r="C192" s="105"/>
      <c r="D192" s="105"/>
      <c r="E192" s="105"/>
      <c r="F192" s="105"/>
      <c r="G192" s="105"/>
      <c r="H192" s="105"/>
    </row>
    <row r="193" spans="1:8" ht="20.100000000000001" customHeight="1">
      <c r="A193" s="154" t="s">
        <v>944</v>
      </c>
      <c r="B193" s="105"/>
      <c r="C193" s="105"/>
      <c r="D193" s="105"/>
      <c r="E193" s="105"/>
      <c r="F193" s="105"/>
      <c r="G193" s="105"/>
      <c r="H193" s="105"/>
    </row>
    <row r="194" spans="1:8" ht="20.100000000000001" customHeight="1">
      <c r="A194" s="154" t="s">
        <v>955</v>
      </c>
      <c r="B194" s="105"/>
      <c r="C194" s="105"/>
      <c r="D194" s="105"/>
      <c r="E194" s="105"/>
      <c r="F194" s="105"/>
      <c r="G194" s="105"/>
      <c r="H194" s="105"/>
    </row>
    <row r="195" spans="1:8" ht="20.100000000000001" customHeight="1">
      <c r="A195" s="154" t="s">
        <v>965</v>
      </c>
      <c r="B195" s="105"/>
      <c r="C195" s="105"/>
      <c r="D195" s="105"/>
      <c r="E195" s="105"/>
      <c r="F195" s="105"/>
      <c r="G195" s="105"/>
      <c r="H195" s="105"/>
    </row>
    <row r="196" spans="1:8" ht="20.100000000000001" customHeight="1">
      <c r="A196" s="154" t="s">
        <v>970</v>
      </c>
      <c r="B196" s="105"/>
      <c r="C196" s="105"/>
      <c r="D196" s="105"/>
      <c r="E196" s="105"/>
      <c r="F196" s="105"/>
      <c r="G196" s="105"/>
      <c r="H196" s="105"/>
    </row>
    <row r="197" spans="1:8" ht="20.100000000000001" customHeight="1">
      <c r="A197" s="154" t="s">
        <v>976</v>
      </c>
      <c r="B197" s="105"/>
      <c r="C197" s="105"/>
      <c r="D197" s="105"/>
      <c r="E197" s="105"/>
      <c r="F197" s="105"/>
      <c r="G197" s="105"/>
      <c r="H197" s="105"/>
    </row>
    <row r="198" spans="1:8" ht="20.100000000000001" customHeight="1">
      <c r="A198" s="154" t="s">
        <v>988</v>
      </c>
      <c r="B198" s="105">
        <v>477</v>
      </c>
      <c r="C198" s="105">
        <v>477</v>
      </c>
      <c r="D198" s="105"/>
      <c r="E198" s="105"/>
      <c r="F198" s="105"/>
      <c r="G198" s="105"/>
      <c r="H198" s="105"/>
    </row>
    <row r="199" spans="1:8" ht="20.100000000000001" customHeight="1">
      <c r="A199" s="154" t="s">
        <v>989</v>
      </c>
      <c r="B199" s="105">
        <v>477</v>
      </c>
      <c r="C199" s="105">
        <v>477</v>
      </c>
      <c r="D199" s="105"/>
      <c r="E199" s="105"/>
      <c r="F199" s="105"/>
      <c r="G199" s="105"/>
      <c r="H199" s="105"/>
    </row>
    <row r="200" spans="1:8" ht="20.100000000000001" customHeight="1">
      <c r="A200" s="154" t="s">
        <v>997</v>
      </c>
      <c r="B200" s="105"/>
      <c r="C200" s="105"/>
      <c r="D200" s="105"/>
      <c r="E200" s="105"/>
      <c r="F200" s="105"/>
      <c r="G200" s="105"/>
      <c r="H200" s="105"/>
    </row>
    <row r="201" spans="1:8" ht="20.100000000000001" customHeight="1">
      <c r="A201" s="154" t="s">
        <v>1000</v>
      </c>
      <c r="B201" s="105"/>
      <c r="C201" s="105"/>
      <c r="D201" s="105"/>
      <c r="E201" s="105"/>
      <c r="F201" s="105"/>
      <c r="G201" s="105"/>
      <c r="H201" s="105"/>
    </row>
    <row r="202" spans="1:8" ht="20.100000000000001" customHeight="1">
      <c r="A202" s="154" t="s">
        <v>1003</v>
      </c>
      <c r="B202" s="105"/>
      <c r="C202" s="105"/>
      <c r="D202" s="105"/>
      <c r="E202" s="105"/>
      <c r="F202" s="105"/>
      <c r="G202" s="105"/>
      <c r="H202" s="105"/>
    </row>
    <row r="203" spans="1:8" ht="20.100000000000001" customHeight="1">
      <c r="A203" s="154" t="s">
        <v>1007</v>
      </c>
      <c r="B203" s="105"/>
      <c r="C203" s="105"/>
      <c r="D203" s="105"/>
      <c r="E203" s="105"/>
      <c r="F203" s="105"/>
      <c r="G203" s="105"/>
      <c r="H203" s="105"/>
    </row>
    <row r="204" spans="1:8" ht="20.100000000000001" customHeight="1">
      <c r="A204" s="154" t="s">
        <v>1017</v>
      </c>
      <c r="B204" s="105"/>
      <c r="C204" s="105"/>
      <c r="D204" s="105"/>
      <c r="E204" s="105"/>
      <c r="F204" s="105"/>
      <c r="G204" s="105"/>
      <c r="H204" s="105"/>
    </row>
    <row r="205" spans="1:8" ht="20.100000000000001" customHeight="1">
      <c r="A205" s="154" t="s">
        <v>1021</v>
      </c>
      <c r="B205" s="105"/>
      <c r="C205" s="105"/>
      <c r="D205" s="105"/>
      <c r="E205" s="105"/>
      <c r="F205" s="105"/>
      <c r="G205" s="105"/>
      <c r="H205" s="105"/>
    </row>
    <row r="206" spans="1:8" ht="20.100000000000001" customHeight="1">
      <c r="A206" s="154" t="s">
        <v>1027</v>
      </c>
      <c r="B206" s="105"/>
      <c r="C206" s="105"/>
      <c r="D206" s="105"/>
      <c r="E206" s="105"/>
      <c r="F206" s="105"/>
      <c r="G206" s="105"/>
      <c r="H206" s="105"/>
    </row>
    <row r="207" spans="1:8" ht="20.100000000000001" customHeight="1">
      <c r="A207" s="153" t="s">
        <v>1149</v>
      </c>
      <c r="B207" s="105"/>
      <c r="C207" s="105"/>
      <c r="D207" s="105"/>
      <c r="E207" s="105"/>
      <c r="F207" s="105"/>
      <c r="G207" s="105"/>
      <c r="H207" s="105"/>
    </row>
    <row r="208" spans="1:8" ht="20.100000000000001" customHeight="1">
      <c r="A208" s="153" t="s">
        <v>1150</v>
      </c>
      <c r="B208" s="105">
        <v>4171</v>
      </c>
      <c r="C208" s="105">
        <v>4171</v>
      </c>
      <c r="D208" s="105"/>
      <c r="E208" s="105"/>
      <c r="F208" s="105"/>
      <c r="G208" s="105"/>
      <c r="H208" s="105"/>
    </row>
    <row r="209" spans="1:8" ht="20.100000000000001" customHeight="1">
      <c r="A209" s="153" t="s">
        <v>1151</v>
      </c>
      <c r="B209" s="105">
        <v>4171</v>
      </c>
      <c r="C209" s="105">
        <v>4171</v>
      </c>
      <c r="D209" s="105"/>
      <c r="E209" s="105"/>
      <c r="F209" s="105"/>
      <c r="G209" s="105"/>
      <c r="H209" s="105"/>
    </row>
    <row r="210" spans="1:8" ht="20.100000000000001" customHeight="1">
      <c r="A210" s="153" t="s">
        <v>1152</v>
      </c>
      <c r="B210" s="105">
        <v>57</v>
      </c>
      <c r="C210" s="105">
        <v>57</v>
      </c>
      <c r="D210" s="105"/>
      <c r="E210" s="105"/>
      <c r="F210" s="105"/>
      <c r="G210" s="105"/>
      <c r="H210" s="105"/>
    </row>
    <row r="211" spans="1:8" ht="20.100000000000001" customHeight="1">
      <c r="A211" s="153" t="s">
        <v>1153</v>
      </c>
      <c r="B211" s="105">
        <v>0</v>
      </c>
      <c r="C211" s="105">
        <v>0</v>
      </c>
      <c r="D211" s="105"/>
      <c r="E211" s="105"/>
      <c r="F211" s="105"/>
      <c r="G211" s="105"/>
      <c r="H211" s="105"/>
    </row>
    <row r="212" spans="1:8" ht="20.100000000000001" customHeight="1">
      <c r="A212" s="153" t="s">
        <v>1154</v>
      </c>
      <c r="B212" s="105"/>
      <c r="C212" s="105"/>
      <c r="D212" s="105"/>
      <c r="E212" s="105"/>
      <c r="F212" s="105"/>
      <c r="G212" s="105"/>
      <c r="H212" s="105"/>
    </row>
    <row r="213" spans="1:8" ht="20.100000000000001" customHeight="1">
      <c r="A213" s="153" t="s">
        <v>1155</v>
      </c>
      <c r="B213" s="105">
        <v>0</v>
      </c>
      <c r="C213" s="105">
        <v>0</v>
      </c>
      <c r="D213" s="105"/>
      <c r="E213" s="105"/>
      <c r="F213" s="105"/>
      <c r="G213" s="105"/>
      <c r="H213" s="105"/>
    </row>
    <row r="214" spans="1:8" ht="20.100000000000001" customHeight="1">
      <c r="A214" s="153"/>
      <c r="B214" s="105"/>
      <c r="C214" s="105"/>
      <c r="D214" s="105"/>
      <c r="E214" s="105"/>
      <c r="F214" s="105"/>
      <c r="G214" s="105"/>
      <c r="H214" s="105"/>
    </row>
    <row r="215" spans="1:8" ht="20.100000000000001" customHeight="1">
      <c r="A215" s="153"/>
      <c r="B215" s="105"/>
      <c r="C215" s="105"/>
      <c r="D215" s="105"/>
      <c r="E215" s="105"/>
      <c r="F215" s="105"/>
      <c r="G215" s="105"/>
      <c r="H215" s="105"/>
    </row>
    <row r="216" spans="1:8" ht="20.100000000000001" customHeight="1">
      <c r="A216" s="153"/>
      <c r="B216" s="105"/>
      <c r="C216" s="105"/>
      <c r="D216" s="105"/>
      <c r="E216" s="105"/>
      <c r="F216" s="105"/>
      <c r="G216" s="105"/>
      <c r="H216" s="105"/>
    </row>
    <row r="217" spans="1:8" ht="20.100000000000001" customHeight="1">
      <c r="A217" s="153"/>
      <c r="B217" s="105"/>
      <c r="C217" s="105"/>
      <c r="D217" s="105"/>
      <c r="E217" s="105"/>
      <c r="F217" s="105"/>
      <c r="G217" s="105"/>
      <c r="H217" s="105"/>
    </row>
    <row r="218" spans="1:8" ht="20.100000000000001" customHeight="1">
      <c r="A218" s="105"/>
      <c r="B218" s="105"/>
      <c r="C218" s="105"/>
      <c r="D218" s="105"/>
      <c r="E218" s="105"/>
      <c r="F218" s="105"/>
      <c r="G218" s="105"/>
      <c r="H218" s="105"/>
    </row>
    <row r="219" spans="1:8" ht="20.100000000000001" customHeight="1">
      <c r="A219" s="105"/>
      <c r="B219" s="105"/>
      <c r="C219" s="105"/>
      <c r="D219" s="105"/>
      <c r="E219" s="105"/>
      <c r="F219" s="105"/>
      <c r="G219" s="105"/>
      <c r="H219" s="105"/>
    </row>
    <row r="220" spans="1:8" ht="20.100000000000001" customHeight="1">
      <c r="A220" s="105"/>
      <c r="B220" s="105"/>
      <c r="C220" s="105"/>
      <c r="D220" s="105"/>
      <c r="E220" s="105"/>
      <c r="F220" s="105"/>
      <c r="G220" s="105"/>
      <c r="H220" s="105"/>
    </row>
    <row r="221" spans="1:8" ht="20.100000000000001" customHeight="1">
      <c r="A221" s="105"/>
      <c r="B221" s="105"/>
      <c r="C221" s="105"/>
      <c r="D221" s="105"/>
      <c r="E221" s="105"/>
      <c r="F221" s="105"/>
      <c r="G221" s="105"/>
      <c r="H221" s="105"/>
    </row>
    <row r="222" spans="1:8" ht="20.100000000000001" customHeight="1">
      <c r="A222" s="105" t="s">
        <v>1047</v>
      </c>
      <c r="B222" s="105">
        <f>SUM(B208,B210,B198,B188,B184,B165,B157,B149,B140,B133,B117,B103,B81,B63,B52,B40,B37,B6,B74)</f>
        <v>218942</v>
      </c>
      <c r="C222" s="105">
        <f>B222-D222</f>
        <v>200530</v>
      </c>
      <c r="D222" s="105">
        <f>SUM(D6,D40,D52,D63,D74,D81,D103,D117,D140,D149,D157,D165,D188)</f>
        <v>18412</v>
      </c>
      <c r="E222" s="105"/>
      <c r="F222" s="105"/>
      <c r="G222" s="105"/>
      <c r="H222" s="105"/>
    </row>
  </sheetData>
  <mergeCells count="9">
    <mergeCell ref="A2:H2"/>
    <mergeCell ref="A4:A5"/>
    <mergeCell ref="B4:B5"/>
    <mergeCell ref="C4:C5"/>
    <mergeCell ref="D4:D5"/>
    <mergeCell ref="E4:E5"/>
    <mergeCell ref="F4:F5"/>
    <mergeCell ref="G4:G5"/>
    <mergeCell ref="H4:H5"/>
  </mergeCells>
  <phoneticPr fontId="18" type="noConversion"/>
  <printOptions horizontalCentered="1"/>
  <pageMargins left="0.47244094488188998" right="0.47244094488188998" top="0.47244094488188998" bottom="0.35433070866141703" header="0.118110236220472" footer="0.118110236220472"/>
  <pageSetup paperSize="9" scale="80" orientation="landscape"/>
</worksheet>
</file>

<file path=xl/worksheets/sheet7.xml><?xml version="1.0" encoding="utf-8"?>
<worksheet xmlns="http://schemas.openxmlformats.org/spreadsheetml/2006/main" xmlns:r="http://schemas.openxmlformats.org/officeDocument/2006/relationships">
  <dimension ref="A1:Q41"/>
  <sheetViews>
    <sheetView showGridLines="0" showZeros="0" workbookViewId="0">
      <pane xSplit="1" ySplit="4" topLeftCell="B11" activePane="bottomRight" state="frozen"/>
      <selection pane="topRight"/>
      <selection pane="bottomLeft"/>
      <selection pane="bottomRight" activeCell="O31" sqref="O31"/>
    </sheetView>
  </sheetViews>
  <sheetFormatPr defaultColWidth="9" defaultRowHeight="14.25"/>
  <cols>
    <col min="1" max="1" width="35.5" style="90" customWidth="1"/>
    <col min="2" max="17" width="7.375" style="90" customWidth="1"/>
    <col min="18" max="16384" width="9" style="90"/>
  </cols>
  <sheetData>
    <row r="1" spans="1:17">
      <c r="A1" s="91" t="s">
        <v>1156</v>
      </c>
    </row>
    <row r="2" spans="1:17" s="97" customFormat="1" ht="21" customHeight="1">
      <c r="A2" s="229" t="s">
        <v>1157</v>
      </c>
      <c r="B2" s="229"/>
      <c r="C2" s="229"/>
      <c r="D2" s="229"/>
      <c r="E2" s="229"/>
      <c r="F2" s="229"/>
      <c r="G2" s="229"/>
      <c r="H2" s="229"/>
      <c r="I2" s="229"/>
      <c r="J2" s="229"/>
      <c r="K2" s="229"/>
      <c r="L2" s="229"/>
      <c r="M2" s="229"/>
      <c r="N2" s="240"/>
      <c r="O2" s="240"/>
      <c r="P2" s="240"/>
      <c r="Q2" s="240"/>
    </row>
    <row r="3" spans="1:17" s="97" customFormat="1" ht="20.25" customHeight="1">
      <c r="A3" s="137"/>
      <c r="C3" s="138"/>
      <c r="D3" s="138"/>
      <c r="E3" s="138"/>
      <c r="F3" s="138"/>
      <c r="G3" s="138"/>
      <c r="H3" s="138"/>
      <c r="Q3" s="145" t="s">
        <v>1158</v>
      </c>
    </row>
    <row r="4" spans="1:17" s="136" customFormat="1" ht="69.75" customHeight="1">
      <c r="A4" s="139" t="s">
        <v>60</v>
      </c>
      <c r="B4" s="139" t="s">
        <v>1159</v>
      </c>
      <c r="C4" s="140" t="s">
        <v>1160</v>
      </c>
      <c r="D4" s="140" t="s">
        <v>1161</v>
      </c>
      <c r="E4" s="140" t="s">
        <v>1162</v>
      </c>
      <c r="F4" s="140" t="s">
        <v>1163</v>
      </c>
      <c r="G4" s="140" t="s">
        <v>1164</v>
      </c>
      <c r="H4" s="140" t="s">
        <v>1165</v>
      </c>
      <c r="I4" s="140" t="s">
        <v>1166</v>
      </c>
      <c r="J4" s="140" t="s">
        <v>1167</v>
      </c>
      <c r="K4" s="140" t="s">
        <v>1168</v>
      </c>
      <c r="L4" s="140" t="s">
        <v>1169</v>
      </c>
      <c r="M4" s="140" t="s">
        <v>1170</v>
      </c>
      <c r="N4" s="140" t="s">
        <v>1171</v>
      </c>
      <c r="O4" s="140" t="s">
        <v>1053</v>
      </c>
      <c r="P4" s="140" t="s">
        <v>1172</v>
      </c>
      <c r="Q4" s="140" t="s">
        <v>1173</v>
      </c>
    </row>
    <row r="5" spans="1:17" s="97" customFormat="1" ht="20.100000000000001" customHeight="1">
      <c r="A5" s="101" t="s">
        <v>1174</v>
      </c>
      <c r="B5" s="101">
        <v>8969</v>
      </c>
      <c r="C5" s="101">
        <v>1469</v>
      </c>
      <c r="D5" s="101">
        <v>239</v>
      </c>
      <c r="E5" s="101">
        <v>6293</v>
      </c>
      <c r="G5" s="101"/>
      <c r="H5" s="101"/>
      <c r="I5" s="101"/>
      <c r="J5" s="101"/>
      <c r="K5" s="101"/>
      <c r="L5" s="101"/>
      <c r="N5" s="144"/>
      <c r="O5" s="101">
        <v>968</v>
      </c>
      <c r="P5" s="101"/>
      <c r="Q5" s="101"/>
    </row>
    <row r="6" spans="1:17" s="97" customFormat="1" ht="20.100000000000001" customHeight="1">
      <c r="A6" s="101" t="s">
        <v>202</v>
      </c>
      <c r="B6" s="101"/>
      <c r="C6" s="101"/>
      <c r="D6" s="101"/>
      <c r="E6" s="101"/>
      <c r="F6" s="101"/>
      <c r="G6" s="101"/>
      <c r="H6" s="101"/>
      <c r="I6" s="101"/>
      <c r="J6" s="101"/>
      <c r="K6" s="101"/>
      <c r="L6" s="101"/>
      <c r="M6" s="101"/>
      <c r="N6" s="101"/>
      <c r="O6" s="101"/>
      <c r="P6" s="101"/>
      <c r="Q6" s="101"/>
    </row>
    <row r="7" spans="1:17" s="97" customFormat="1" ht="20.100000000000001" customHeight="1">
      <c r="A7" s="101" t="s">
        <v>206</v>
      </c>
      <c r="B7" s="101">
        <v>66</v>
      </c>
      <c r="C7" s="101">
        <v>66</v>
      </c>
      <c r="D7" s="101"/>
      <c r="E7" s="101"/>
      <c r="F7" s="101"/>
      <c r="G7" s="101"/>
      <c r="H7" s="101"/>
      <c r="I7" s="101"/>
      <c r="J7" s="101"/>
      <c r="K7" s="101"/>
      <c r="L7" s="101"/>
      <c r="M7" s="101"/>
      <c r="N7" s="101"/>
      <c r="O7" s="101"/>
      <c r="P7" s="101"/>
      <c r="Q7" s="101"/>
    </row>
    <row r="8" spans="1:17" s="97" customFormat="1" ht="20.100000000000001" customHeight="1">
      <c r="A8" s="101" t="s">
        <v>218</v>
      </c>
      <c r="B8" s="101">
        <v>13852</v>
      </c>
      <c r="C8" s="101">
        <v>1417</v>
      </c>
      <c r="D8" s="101">
        <v>756</v>
      </c>
      <c r="E8" s="101">
        <v>1970</v>
      </c>
      <c r="G8" s="101"/>
      <c r="H8" s="101"/>
      <c r="I8" s="101"/>
      <c r="J8" s="101"/>
      <c r="K8" s="101">
        <v>9000</v>
      </c>
      <c r="L8" s="101"/>
      <c r="M8" s="101"/>
      <c r="N8" s="101"/>
      <c r="O8" s="101">
        <v>709</v>
      </c>
      <c r="P8" s="101"/>
      <c r="Q8" s="101"/>
    </row>
    <row r="9" spans="1:17" s="97" customFormat="1" ht="20.100000000000001" customHeight="1">
      <c r="A9" s="101" t="s">
        <v>270</v>
      </c>
      <c r="B9" s="101">
        <v>44552</v>
      </c>
      <c r="C9" s="101">
        <v>13391</v>
      </c>
      <c r="D9" s="97">
        <v>153</v>
      </c>
      <c r="E9" s="101">
        <v>2558</v>
      </c>
      <c r="F9" s="101"/>
      <c r="G9" s="101"/>
      <c r="H9" s="101"/>
      <c r="I9" s="101"/>
      <c r="J9" s="101"/>
      <c r="K9" s="101">
        <v>10410</v>
      </c>
      <c r="L9" s="101"/>
      <c r="M9" s="101"/>
      <c r="N9" s="101"/>
      <c r="O9" s="101">
        <v>18040</v>
      </c>
      <c r="P9" s="101"/>
      <c r="Q9" s="101"/>
    </row>
    <row r="10" spans="1:17" s="97" customFormat="1" ht="20.100000000000001" customHeight="1">
      <c r="A10" s="101" t="s">
        <v>320</v>
      </c>
      <c r="B10" s="101">
        <v>1155</v>
      </c>
      <c r="C10" s="101">
        <v>38</v>
      </c>
      <c r="D10" s="101">
        <v>4</v>
      </c>
      <c r="E10" s="101">
        <v>1100</v>
      </c>
      <c r="F10" s="101"/>
      <c r="G10" s="101"/>
      <c r="H10" s="101"/>
      <c r="I10" s="101"/>
      <c r="J10" s="101"/>
      <c r="K10" s="101"/>
      <c r="L10" s="101"/>
      <c r="M10" s="101"/>
      <c r="N10" s="101"/>
      <c r="O10" s="101">
        <v>13</v>
      </c>
      <c r="P10" s="101"/>
      <c r="Q10" s="101"/>
    </row>
    <row r="11" spans="1:17" s="97" customFormat="1" ht="20.100000000000001" customHeight="1">
      <c r="A11" s="101" t="s">
        <v>367</v>
      </c>
      <c r="B11" s="101">
        <v>1151</v>
      </c>
      <c r="C11" s="101">
        <v>464</v>
      </c>
      <c r="D11" s="101"/>
      <c r="E11" s="101"/>
      <c r="F11" s="101"/>
      <c r="G11" s="101"/>
      <c r="H11" s="101"/>
      <c r="I11" s="101"/>
      <c r="J11" s="101"/>
      <c r="K11" s="101"/>
      <c r="L11" s="101"/>
      <c r="M11" s="101"/>
      <c r="N11" s="101"/>
      <c r="O11" s="101">
        <v>687</v>
      </c>
      <c r="P11" s="101"/>
      <c r="Q11" s="101"/>
    </row>
    <row r="12" spans="1:17" s="97" customFormat="1" ht="20.100000000000001" customHeight="1">
      <c r="A12" s="101" t="s">
        <v>410</v>
      </c>
      <c r="B12" s="101">
        <v>47826</v>
      </c>
      <c r="C12" s="101">
        <v>473</v>
      </c>
      <c r="D12" s="101">
        <v>651</v>
      </c>
      <c r="E12" s="97">
        <v>16000</v>
      </c>
      <c r="F12" s="101"/>
      <c r="G12" s="101"/>
      <c r="H12" s="101"/>
      <c r="I12" s="101"/>
      <c r="J12" s="101"/>
      <c r="K12" s="101">
        <v>10834</v>
      </c>
      <c r="L12" s="101"/>
      <c r="M12" s="101"/>
      <c r="N12" s="101"/>
      <c r="O12" s="101">
        <v>19868</v>
      </c>
      <c r="P12" s="101"/>
      <c r="Q12" s="101"/>
    </row>
    <row r="13" spans="1:17" s="97" customFormat="1" ht="20.100000000000001" customHeight="1">
      <c r="A13" s="101" t="s">
        <v>513</v>
      </c>
      <c r="B13" s="101">
        <v>15235</v>
      </c>
      <c r="C13" s="101">
        <v>2452</v>
      </c>
      <c r="D13" s="101">
        <v>359</v>
      </c>
      <c r="E13" s="101">
        <v>4000</v>
      </c>
      <c r="F13" s="101"/>
      <c r="G13" s="101"/>
      <c r="H13" s="101"/>
      <c r="I13" s="101"/>
      <c r="J13" s="101"/>
      <c r="K13" s="101"/>
      <c r="L13" s="101"/>
      <c r="M13" s="101"/>
      <c r="N13" s="101"/>
      <c r="O13" s="101">
        <v>8424</v>
      </c>
      <c r="P13" s="101"/>
      <c r="Q13" s="101"/>
    </row>
    <row r="14" spans="1:17" s="97" customFormat="1" ht="20.100000000000001" customHeight="1">
      <c r="A14" s="101" t="s">
        <v>577</v>
      </c>
      <c r="B14" s="101">
        <v>534</v>
      </c>
      <c r="C14" s="101">
        <v>96</v>
      </c>
      <c r="D14" s="101">
        <v>128</v>
      </c>
      <c r="E14" s="101"/>
      <c r="F14" s="101"/>
      <c r="G14" s="101"/>
      <c r="H14" s="101"/>
      <c r="I14" s="101"/>
      <c r="J14" s="101"/>
      <c r="K14" s="101"/>
      <c r="L14" s="101"/>
      <c r="M14" s="101"/>
      <c r="N14" s="101"/>
      <c r="O14" s="101">
        <v>310</v>
      </c>
      <c r="P14" s="101"/>
      <c r="Q14" s="101"/>
    </row>
    <row r="15" spans="1:17" s="97" customFormat="1" ht="20.100000000000001" customHeight="1">
      <c r="A15" s="101" t="s">
        <v>642</v>
      </c>
      <c r="B15" s="101">
        <v>519</v>
      </c>
      <c r="C15" s="101">
        <v>297</v>
      </c>
      <c r="D15" s="101">
        <v>222</v>
      </c>
      <c r="E15" s="101"/>
      <c r="F15" s="101"/>
      <c r="G15" s="101"/>
      <c r="H15" s="101"/>
      <c r="I15" s="101"/>
      <c r="J15" s="101"/>
      <c r="K15" s="101"/>
      <c r="L15" s="101"/>
      <c r="M15" s="101"/>
      <c r="N15" s="101"/>
      <c r="O15" s="101"/>
      <c r="P15" s="101"/>
      <c r="Q15" s="101"/>
    </row>
    <row r="16" spans="1:17" s="97" customFormat="1" ht="20.100000000000001" customHeight="1">
      <c r="A16" s="101" t="s">
        <v>658</v>
      </c>
      <c r="B16" s="101">
        <v>81922</v>
      </c>
      <c r="C16" s="101">
        <v>2773</v>
      </c>
      <c r="D16" s="101">
        <v>1206</v>
      </c>
      <c r="E16" s="101">
        <v>11139</v>
      </c>
      <c r="G16" s="101"/>
      <c r="H16" s="101"/>
      <c r="I16" s="101"/>
      <c r="J16" s="101"/>
      <c r="K16" s="101"/>
      <c r="L16" s="101"/>
      <c r="M16" s="101"/>
      <c r="N16" s="101"/>
      <c r="O16" s="101">
        <v>66804</v>
      </c>
      <c r="P16" s="101"/>
      <c r="Q16" s="101"/>
    </row>
    <row r="17" spans="1:17" s="97" customFormat="1" ht="20.100000000000001" customHeight="1">
      <c r="A17" s="101" t="s">
        <v>754</v>
      </c>
      <c r="B17" s="101">
        <v>4731</v>
      </c>
      <c r="C17" s="101">
        <v>57</v>
      </c>
      <c r="D17" s="101">
        <v>0</v>
      </c>
      <c r="E17" s="101"/>
      <c r="F17" s="101"/>
      <c r="G17" s="101"/>
      <c r="H17" s="101"/>
      <c r="I17" s="101"/>
      <c r="J17" s="101"/>
      <c r="K17" s="101"/>
      <c r="L17" s="101"/>
      <c r="M17" s="101"/>
      <c r="N17" s="101"/>
      <c r="O17" s="101">
        <v>4674</v>
      </c>
      <c r="P17" s="101"/>
      <c r="Q17" s="101"/>
    </row>
    <row r="18" spans="1:17" s="97" customFormat="1" ht="20.100000000000001" customHeight="1">
      <c r="A18" s="141" t="s">
        <v>1175</v>
      </c>
      <c r="B18" s="101">
        <v>615</v>
      </c>
      <c r="C18" s="101">
        <v>521</v>
      </c>
      <c r="D18" s="101"/>
      <c r="E18" s="101">
        <v>0</v>
      </c>
      <c r="G18" s="101"/>
      <c r="H18" s="101"/>
      <c r="I18" s="101"/>
      <c r="J18" s="101"/>
      <c r="K18" s="101"/>
      <c r="L18" s="101"/>
      <c r="M18" s="101"/>
      <c r="N18" s="101"/>
      <c r="O18" s="101">
        <v>94</v>
      </c>
      <c r="P18" s="101"/>
      <c r="Q18" s="101"/>
    </row>
    <row r="19" spans="1:17" s="97" customFormat="1" ht="20.100000000000001" customHeight="1">
      <c r="A19" s="141" t="s">
        <v>852</v>
      </c>
      <c r="B19" s="101">
        <v>510</v>
      </c>
      <c r="C19" s="101"/>
      <c r="D19" s="101"/>
      <c r="E19" s="101"/>
      <c r="F19" s="101"/>
      <c r="G19" s="101"/>
      <c r="H19" s="101"/>
      <c r="I19" s="101"/>
      <c r="J19" s="101"/>
      <c r="K19" s="101"/>
      <c r="L19" s="101"/>
      <c r="M19" s="101"/>
      <c r="N19" s="101"/>
      <c r="O19" s="101">
        <v>510</v>
      </c>
      <c r="P19" s="101"/>
      <c r="Q19" s="101"/>
    </row>
    <row r="20" spans="1:17" s="97" customFormat="1" ht="20.100000000000001" customHeight="1">
      <c r="A20" s="142" t="s">
        <v>865</v>
      </c>
      <c r="B20" s="101"/>
      <c r="C20" s="101"/>
      <c r="D20" s="101"/>
      <c r="E20" s="101"/>
      <c r="F20" s="101"/>
      <c r="G20" s="101"/>
      <c r="H20" s="101"/>
      <c r="I20" s="101"/>
      <c r="J20" s="101"/>
      <c r="K20" s="101"/>
      <c r="L20" s="101"/>
      <c r="M20" s="101"/>
      <c r="N20" s="101"/>
      <c r="O20" s="101"/>
      <c r="P20" s="101"/>
      <c r="Q20" s="101"/>
    </row>
    <row r="21" spans="1:17" s="97" customFormat="1" ht="20.100000000000001" customHeight="1">
      <c r="A21" s="141" t="s">
        <v>876</v>
      </c>
      <c r="B21" s="101"/>
      <c r="C21" s="101"/>
      <c r="D21" s="101"/>
      <c r="E21" s="101"/>
      <c r="F21" s="101"/>
      <c r="G21" s="101"/>
      <c r="H21" s="101"/>
      <c r="I21" s="101"/>
      <c r="J21" s="101"/>
      <c r="K21" s="101"/>
      <c r="L21" s="101"/>
      <c r="M21" s="101"/>
      <c r="N21" s="101"/>
      <c r="O21" s="101"/>
      <c r="P21" s="101"/>
      <c r="Q21" s="101"/>
    </row>
    <row r="22" spans="1:17" s="97" customFormat="1" ht="20.100000000000001" customHeight="1">
      <c r="A22" s="141" t="s">
        <v>886</v>
      </c>
      <c r="B22" s="101">
        <v>348</v>
      </c>
      <c r="C22" s="101">
        <v>243</v>
      </c>
      <c r="D22" s="101">
        <v>105</v>
      </c>
      <c r="E22" s="101"/>
      <c r="F22" s="101"/>
      <c r="G22" s="101"/>
      <c r="H22" s="101"/>
      <c r="I22" s="101"/>
      <c r="J22" s="101"/>
      <c r="K22" s="101"/>
      <c r="L22" s="101"/>
      <c r="M22" s="101"/>
      <c r="N22" s="101"/>
      <c r="O22" s="101"/>
      <c r="P22" s="101"/>
      <c r="Q22" s="101"/>
    </row>
    <row r="23" spans="1:17" s="97" customFormat="1" ht="20.100000000000001" customHeight="1">
      <c r="A23" s="141" t="s">
        <v>923</v>
      </c>
      <c r="B23" s="101">
        <v>6792</v>
      </c>
      <c r="C23" s="101"/>
      <c r="D23" s="101"/>
      <c r="E23" s="101"/>
      <c r="F23" s="101"/>
      <c r="G23" s="101"/>
      <c r="H23" s="101"/>
      <c r="I23" s="101"/>
      <c r="J23" s="101"/>
      <c r="K23" s="101"/>
      <c r="L23" s="101"/>
      <c r="M23" s="101"/>
      <c r="N23" s="101"/>
      <c r="O23" s="101">
        <v>6792</v>
      </c>
      <c r="P23" s="101"/>
      <c r="Q23" s="101"/>
    </row>
    <row r="24" spans="1:17" s="97" customFormat="1" ht="20.100000000000001" customHeight="1">
      <c r="A24" s="141" t="s">
        <v>943</v>
      </c>
      <c r="B24" s="101"/>
      <c r="C24" s="101"/>
      <c r="D24" s="101"/>
      <c r="E24" s="101"/>
      <c r="F24" s="101"/>
      <c r="G24" s="101"/>
      <c r="H24" s="101"/>
      <c r="I24" s="101"/>
      <c r="J24" s="101"/>
      <c r="K24" s="101"/>
      <c r="L24" s="101"/>
      <c r="M24" s="101"/>
      <c r="N24" s="101"/>
      <c r="O24" s="101"/>
      <c r="P24" s="101"/>
      <c r="Q24" s="101"/>
    </row>
    <row r="25" spans="1:17" s="97" customFormat="1" ht="20.100000000000001" customHeight="1">
      <c r="A25" s="141" t="s">
        <v>988</v>
      </c>
      <c r="B25" s="101">
        <v>477</v>
      </c>
      <c r="C25" s="101">
        <v>477</v>
      </c>
      <c r="D25" s="101"/>
      <c r="E25" s="101"/>
      <c r="F25" s="101"/>
      <c r="G25" s="101"/>
      <c r="H25" s="101"/>
      <c r="I25" s="101"/>
      <c r="J25" s="101"/>
      <c r="K25" s="101"/>
      <c r="L25" s="101"/>
      <c r="M25" s="101"/>
      <c r="N25" s="101"/>
      <c r="O25" s="101"/>
      <c r="P25" s="101"/>
      <c r="Q25" s="101"/>
    </row>
    <row r="26" spans="1:17" s="97" customFormat="1" ht="20.100000000000001" customHeight="1">
      <c r="A26" s="142" t="s">
        <v>1149</v>
      </c>
      <c r="B26" s="101"/>
      <c r="C26" s="101"/>
      <c r="D26" s="101"/>
      <c r="E26" s="101"/>
      <c r="F26" s="101"/>
      <c r="G26" s="101"/>
      <c r="H26" s="101"/>
      <c r="I26" s="101"/>
      <c r="J26" s="101"/>
      <c r="K26" s="101"/>
      <c r="L26" s="101"/>
      <c r="M26" s="101"/>
      <c r="N26" s="101"/>
      <c r="O26" s="101"/>
      <c r="P26" s="101"/>
      <c r="Q26" s="101"/>
    </row>
    <row r="27" spans="1:17" s="97" customFormat="1" ht="20.100000000000001" customHeight="1">
      <c r="A27" s="141" t="s">
        <v>1150</v>
      </c>
      <c r="B27" s="101">
        <v>4171</v>
      </c>
      <c r="C27" s="101"/>
      <c r="D27" s="101"/>
      <c r="E27" s="101"/>
      <c r="F27" s="101"/>
      <c r="G27" s="101"/>
      <c r="H27" s="101"/>
      <c r="I27" s="101"/>
      <c r="J27" s="101"/>
      <c r="K27" s="101"/>
      <c r="L27" s="101"/>
      <c r="M27" s="101">
        <v>4171</v>
      </c>
      <c r="N27" s="101"/>
      <c r="O27" s="101"/>
      <c r="P27" s="101"/>
      <c r="Q27" s="101"/>
    </row>
    <row r="28" spans="1:17" s="97" customFormat="1" ht="20.100000000000001" customHeight="1">
      <c r="A28" s="141" t="s">
        <v>1152</v>
      </c>
      <c r="B28" s="101">
        <v>57</v>
      </c>
      <c r="C28" s="101"/>
      <c r="D28" s="101"/>
      <c r="E28" s="101"/>
      <c r="F28" s="101"/>
      <c r="G28" s="101"/>
      <c r="H28" s="101"/>
      <c r="I28" s="101"/>
      <c r="J28" s="101"/>
      <c r="K28" s="101"/>
      <c r="L28" s="101"/>
      <c r="M28" s="101">
        <v>57</v>
      </c>
      <c r="N28" s="101"/>
      <c r="O28" s="101"/>
      <c r="P28" s="101"/>
      <c r="Q28" s="101"/>
    </row>
    <row r="29" spans="1:17" s="97" customFormat="1" ht="20.100000000000001" customHeight="1">
      <c r="A29" s="101" t="s">
        <v>1153</v>
      </c>
      <c r="B29" s="101">
        <v>0</v>
      </c>
      <c r="C29" s="101"/>
      <c r="D29" s="101"/>
      <c r="E29" s="101"/>
      <c r="F29" s="101"/>
      <c r="G29" s="101"/>
      <c r="H29" s="101"/>
      <c r="I29" s="101"/>
      <c r="J29" s="101"/>
      <c r="K29" s="101"/>
      <c r="L29" s="101"/>
      <c r="M29" s="101"/>
      <c r="N29" s="101"/>
      <c r="O29" s="101"/>
      <c r="P29" s="101"/>
      <c r="Q29" s="101">
        <v>0</v>
      </c>
    </row>
    <row r="30" spans="1:17" s="97" customFormat="1" ht="20.100000000000001" customHeight="1">
      <c r="A30" s="101" t="s">
        <v>1053</v>
      </c>
      <c r="B30" s="101">
        <v>200</v>
      </c>
      <c r="C30" s="101"/>
      <c r="D30" s="101"/>
      <c r="E30" s="101"/>
      <c r="F30" s="101"/>
      <c r="G30" s="101"/>
      <c r="H30" s="101"/>
      <c r="I30" s="101"/>
      <c r="J30" s="101"/>
      <c r="K30" s="101"/>
      <c r="L30" s="101"/>
      <c r="M30" s="101"/>
      <c r="N30" s="101"/>
      <c r="O30" s="101">
        <v>200</v>
      </c>
      <c r="P30" s="101"/>
      <c r="Q30" s="101"/>
    </row>
    <row r="31" spans="1:17" s="97" customFormat="1" ht="20.100000000000001" customHeight="1">
      <c r="A31" s="143" t="s">
        <v>1140</v>
      </c>
      <c r="B31" s="101">
        <f>SUM(B5:B30)</f>
        <v>233682</v>
      </c>
      <c r="C31" s="101"/>
      <c r="D31" s="101"/>
      <c r="E31" s="101"/>
      <c r="F31" s="101"/>
      <c r="G31" s="101"/>
      <c r="H31" s="101"/>
      <c r="I31" s="101"/>
      <c r="J31" s="101"/>
      <c r="K31" s="101"/>
      <c r="L31" s="101"/>
      <c r="M31" s="101"/>
      <c r="N31" s="101"/>
      <c r="O31" s="101"/>
      <c r="P31" s="101"/>
      <c r="Q31" s="101"/>
    </row>
    <row r="32" spans="1:17" s="97" customFormat="1"/>
    <row r="33" s="97" customFormat="1"/>
    <row r="34" s="97" customFormat="1"/>
    <row r="35" s="97" customFormat="1"/>
    <row r="36" s="97" customFormat="1"/>
    <row r="37" s="97" customFormat="1"/>
    <row r="38" s="97" customFormat="1"/>
    <row r="39" s="97" customFormat="1"/>
    <row r="40" s="97" customFormat="1"/>
    <row r="41" s="97" customFormat="1"/>
  </sheetData>
  <mergeCells count="1">
    <mergeCell ref="A2:Q2"/>
  </mergeCells>
  <phoneticPr fontId="18" type="noConversion"/>
  <printOptions horizontalCentered="1"/>
  <pageMargins left="0.47244094488188998" right="0.47244094488188998" top="0.27559055118110198" bottom="0.15748031496063" header="0.118110236220472" footer="0.118110236220472"/>
  <pageSetup paperSize="9" scale="80" orientation="landscape"/>
</worksheet>
</file>

<file path=xl/worksheets/sheet8.xml><?xml version="1.0" encoding="utf-8"?>
<worksheet xmlns="http://schemas.openxmlformats.org/spreadsheetml/2006/main" xmlns:r="http://schemas.openxmlformats.org/officeDocument/2006/relationships">
  <dimension ref="A1:AB32"/>
  <sheetViews>
    <sheetView showGridLines="0" showZeros="0" topLeftCell="A7" workbookViewId="0">
      <selection activeCell="I33" sqref="I33"/>
    </sheetView>
  </sheetViews>
  <sheetFormatPr defaultColWidth="5.75" defaultRowHeight="14.25"/>
  <cols>
    <col min="1" max="1" width="14.25" style="108" customWidth="1"/>
    <col min="2" max="2" width="6.75" style="108" customWidth="1"/>
    <col min="3" max="3" width="5.125" style="108" customWidth="1"/>
    <col min="4" max="15" width="5.625" style="108" customWidth="1"/>
    <col min="16" max="16" width="4.75" style="108" customWidth="1"/>
    <col min="17" max="19" width="5.625" style="108" customWidth="1"/>
    <col min="20" max="20" width="5.875" style="108" customWidth="1"/>
    <col min="21" max="21" width="4.5" style="108" customWidth="1"/>
    <col min="22" max="25" width="5.625" style="108" customWidth="1"/>
    <col min="26" max="26" width="5" style="108" customWidth="1"/>
    <col min="27" max="27" width="5" style="109" customWidth="1"/>
    <col min="28" max="28" width="5.625" style="108" customWidth="1"/>
    <col min="29" max="16384" width="5.75" style="108"/>
  </cols>
  <sheetData>
    <row r="1" spans="1:28">
      <c r="A1" s="91" t="s">
        <v>1176</v>
      </c>
    </row>
    <row r="2" spans="1:28" s="132" customFormat="1" ht="33.950000000000003" customHeight="1">
      <c r="A2" s="229" t="s">
        <v>1177</v>
      </c>
      <c r="B2" s="229" t="s">
        <v>1178</v>
      </c>
      <c r="C2" s="229"/>
      <c r="D2" s="229"/>
      <c r="E2" s="229"/>
      <c r="F2" s="229"/>
      <c r="G2" s="229"/>
      <c r="H2" s="229"/>
      <c r="I2" s="229"/>
      <c r="J2" s="229"/>
      <c r="K2" s="229"/>
      <c r="L2" s="229"/>
      <c r="M2" s="229"/>
      <c r="N2" s="229"/>
      <c r="O2" s="229"/>
      <c r="P2" s="229"/>
      <c r="Q2" s="229"/>
      <c r="R2" s="229"/>
      <c r="S2" s="229"/>
      <c r="T2" s="229"/>
      <c r="U2" s="229"/>
      <c r="V2" s="229"/>
      <c r="W2" s="229"/>
      <c r="X2" s="229"/>
      <c r="Y2" s="229"/>
      <c r="Z2" s="229"/>
    </row>
    <row r="3" spans="1:28" ht="17.100000000000001" customHeight="1">
      <c r="A3" s="112"/>
      <c r="B3" s="112"/>
      <c r="C3" s="112"/>
      <c r="D3" s="112"/>
      <c r="E3" s="112"/>
      <c r="F3" s="112"/>
      <c r="G3" s="112"/>
      <c r="H3" s="112"/>
      <c r="I3" s="112"/>
      <c r="J3" s="112"/>
      <c r="K3" s="112"/>
      <c r="L3" s="112"/>
      <c r="M3" s="112"/>
      <c r="N3" s="112"/>
      <c r="O3" s="112"/>
      <c r="P3" s="112"/>
      <c r="Q3" s="112"/>
      <c r="R3" s="112"/>
      <c r="S3" s="112"/>
      <c r="T3" s="112"/>
      <c r="U3" s="112"/>
      <c r="V3" s="112"/>
      <c r="W3" s="112"/>
      <c r="X3" s="112"/>
      <c r="Y3" s="112"/>
      <c r="Z3" s="112"/>
      <c r="AA3" s="134"/>
      <c r="AB3" s="112" t="s">
        <v>26</v>
      </c>
    </row>
    <row r="4" spans="1:28" ht="31.5" customHeight="1">
      <c r="A4" s="244" t="s">
        <v>1179</v>
      </c>
      <c r="B4" s="133" t="s">
        <v>1180</v>
      </c>
      <c r="C4" s="133"/>
      <c r="D4" s="133"/>
      <c r="E4" s="133"/>
      <c r="F4" s="133"/>
      <c r="G4" s="133"/>
      <c r="H4" s="133"/>
      <c r="I4" s="133"/>
      <c r="J4" s="133"/>
      <c r="K4" s="133"/>
      <c r="L4" s="133"/>
      <c r="M4" s="133"/>
      <c r="N4" s="133"/>
      <c r="O4" s="133"/>
      <c r="P4" s="133"/>
      <c r="Q4" s="133"/>
      <c r="R4" s="133"/>
      <c r="S4" s="133"/>
      <c r="T4" s="133"/>
      <c r="U4" s="133"/>
      <c r="V4" s="133"/>
      <c r="W4" s="133"/>
      <c r="X4" s="133"/>
      <c r="Y4" s="133"/>
      <c r="Z4" s="133"/>
      <c r="AA4" s="135"/>
      <c r="AB4" s="133"/>
    </row>
    <row r="5" spans="1:28" ht="17.100000000000001" customHeight="1">
      <c r="A5" s="245"/>
      <c r="B5" s="247" t="s">
        <v>57</v>
      </c>
      <c r="C5" s="241" t="s">
        <v>1181</v>
      </c>
      <c r="D5" s="242"/>
      <c r="E5" s="242"/>
      <c r="F5" s="242"/>
      <c r="G5" s="242"/>
      <c r="H5" s="242"/>
      <c r="I5" s="242"/>
      <c r="J5" s="242"/>
      <c r="K5" s="242"/>
      <c r="L5" s="242"/>
      <c r="M5" s="242"/>
      <c r="N5" s="242"/>
      <c r="O5" s="242"/>
      <c r="P5" s="242"/>
      <c r="Q5" s="242"/>
      <c r="R5" s="242"/>
      <c r="S5" s="243"/>
      <c r="T5" s="241" t="s">
        <v>1182</v>
      </c>
      <c r="U5" s="242"/>
      <c r="V5" s="242"/>
      <c r="W5" s="242"/>
      <c r="X5" s="242"/>
      <c r="Y5" s="242"/>
      <c r="Z5" s="242"/>
      <c r="AA5" s="242"/>
      <c r="AB5" s="243"/>
    </row>
    <row r="6" spans="1:28" s="106" customFormat="1" ht="72.75" customHeight="1">
      <c r="A6" s="246"/>
      <c r="B6" s="248"/>
      <c r="C6" s="113" t="s">
        <v>1183</v>
      </c>
      <c r="D6" s="113" t="s">
        <v>1184</v>
      </c>
      <c r="E6" s="113" t="s">
        <v>1185</v>
      </c>
      <c r="F6" s="113" t="s">
        <v>1186</v>
      </c>
      <c r="G6" s="113" t="s">
        <v>1187</v>
      </c>
      <c r="H6" s="113" t="s">
        <v>1188</v>
      </c>
      <c r="I6" s="113" t="s">
        <v>1189</v>
      </c>
      <c r="J6" s="113" t="s">
        <v>1190</v>
      </c>
      <c r="K6" s="113" t="s">
        <v>1191</v>
      </c>
      <c r="L6" s="113" t="s">
        <v>1192</v>
      </c>
      <c r="M6" s="113" t="s">
        <v>1193</v>
      </c>
      <c r="N6" s="113" t="s">
        <v>1194</v>
      </c>
      <c r="O6" s="113" t="s">
        <v>1195</v>
      </c>
      <c r="P6" s="113" t="s">
        <v>1196</v>
      </c>
      <c r="Q6" s="113" t="s">
        <v>1197</v>
      </c>
      <c r="R6" s="113" t="s">
        <v>1198</v>
      </c>
      <c r="S6" s="113" t="s">
        <v>1199</v>
      </c>
      <c r="T6" s="113" t="s">
        <v>1183</v>
      </c>
      <c r="U6" s="113" t="s">
        <v>1200</v>
      </c>
      <c r="V6" s="113" t="s">
        <v>1201</v>
      </c>
      <c r="W6" s="113" t="s">
        <v>1202</v>
      </c>
      <c r="X6" s="113" t="s">
        <v>1203</v>
      </c>
      <c r="Y6" s="113" t="s">
        <v>1204</v>
      </c>
      <c r="Z6" s="113" t="s">
        <v>1205</v>
      </c>
      <c r="AA6" s="113" t="s">
        <v>1206</v>
      </c>
      <c r="AB6" s="113" t="s">
        <v>1207</v>
      </c>
    </row>
    <row r="7" spans="1:28" s="107" customFormat="1" ht="15.95" customHeight="1">
      <c r="A7" s="115" t="s">
        <v>1208</v>
      </c>
      <c r="B7" s="116"/>
      <c r="C7" s="116"/>
      <c r="D7" s="116"/>
      <c r="E7" s="116"/>
      <c r="F7" s="116"/>
      <c r="G7" s="116"/>
      <c r="H7" s="116"/>
      <c r="I7" s="116"/>
      <c r="J7" s="116"/>
      <c r="K7" s="116"/>
      <c r="L7" s="116"/>
      <c r="M7" s="116"/>
      <c r="N7" s="116"/>
      <c r="O7" s="116"/>
      <c r="P7" s="116"/>
      <c r="Q7" s="116"/>
      <c r="R7" s="116"/>
      <c r="S7" s="116"/>
      <c r="T7" s="116"/>
      <c r="U7" s="116"/>
      <c r="V7" s="116"/>
      <c r="W7" s="116"/>
      <c r="X7" s="116"/>
      <c r="Y7" s="116"/>
      <c r="Z7" s="116"/>
      <c r="AA7" s="121"/>
      <c r="AB7" s="116"/>
    </row>
    <row r="8" spans="1:28" s="107" customFormat="1" ht="15.95" customHeight="1">
      <c r="A8" s="115" t="s">
        <v>1209</v>
      </c>
      <c r="B8" s="116"/>
      <c r="C8" s="116"/>
      <c r="D8" s="116"/>
      <c r="E8" s="116"/>
      <c r="F8" s="116"/>
      <c r="G8" s="116"/>
      <c r="H8" s="116"/>
      <c r="I8" s="116"/>
      <c r="J8" s="116"/>
      <c r="K8" s="116"/>
      <c r="L8" s="116"/>
      <c r="M8" s="116"/>
      <c r="N8" s="116"/>
      <c r="O8" s="116"/>
      <c r="P8" s="116"/>
      <c r="Q8" s="116"/>
      <c r="R8" s="116"/>
      <c r="S8" s="116"/>
      <c r="T8" s="116"/>
      <c r="U8" s="116"/>
      <c r="V8" s="116"/>
      <c r="W8" s="116"/>
      <c r="X8" s="116"/>
      <c r="Y8" s="116"/>
      <c r="Z8" s="116"/>
      <c r="AA8" s="121"/>
      <c r="AB8" s="116"/>
    </row>
    <row r="9" spans="1:28" s="107" customFormat="1" ht="15.95" customHeight="1">
      <c r="A9" s="117" t="s">
        <v>1210</v>
      </c>
      <c r="B9" s="116"/>
      <c r="C9" s="116"/>
      <c r="D9" s="116"/>
      <c r="E9" s="116"/>
      <c r="F9" s="116"/>
      <c r="G9" s="116"/>
      <c r="H9" s="116"/>
      <c r="I9" s="116"/>
      <c r="J9" s="116"/>
      <c r="K9" s="116"/>
      <c r="L9" s="116"/>
      <c r="M9" s="116"/>
      <c r="N9" s="116"/>
      <c r="O9" s="116"/>
      <c r="P9" s="116"/>
      <c r="Q9" s="116"/>
      <c r="R9" s="116"/>
      <c r="S9" s="116"/>
      <c r="T9" s="116"/>
      <c r="U9" s="116"/>
      <c r="V9" s="116"/>
      <c r="W9" s="116"/>
      <c r="X9" s="116"/>
      <c r="Y9" s="116"/>
      <c r="Z9" s="116"/>
      <c r="AA9" s="121"/>
      <c r="AB9" s="116"/>
    </row>
    <row r="10" spans="1:28" s="107" customFormat="1" ht="15.95" customHeight="1">
      <c r="A10" s="115" t="s">
        <v>1211</v>
      </c>
      <c r="B10" s="118"/>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22"/>
      <c r="AB10" s="118"/>
    </row>
    <row r="11" spans="1:28" s="107" customFormat="1" ht="15.95" customHeight="1">
      <c r="A11" s="115" t="s">
        <v>1209</v>
      </c>
      <c r="B11" s="118"/>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22"/>
      <c r="AB11" s="118"/>
    </row>
    <row r="12" spans="1:28" s="107" customFormat="1" ht="15.95" customHeight="1">
      <c r="A12" s="115" t="s">
        <v>1212</v>
      </c>
      <c r="B12" s="118"/>
      <c r="C12" s="118"/>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22"/>
      <c r="AB12" s="118"/>
    </row>
    <row r="13" spans="1:28" s="107" customFormat="1" ht="15.95" customHeight="1">
      <c r="A13" s="119" t="s">
        <v>1213</v>
      </c>
      <c r="B13" s="118"/>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22"/>
      <c r="AB13" s="118"/>
    </row>
    <row r="14" spans="1:28" s="107" customFormat="1" ht="15.95" customHeight="1">
      <c r="A14" s="119" t="s">
        <v>1214</v>
      </c>
      <c r="B14" s="118"/>
      <c r="C14" s="118"/>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22"/>
      <c r="AB14" s="118"/>
    </row>
    <row r="15" spans="1:28" s="107" customFormat="1" ht="15.95" customHeight="1">
      <c r="A15" s="119" t="s">
        <v>1215</v>
      </c>
      <c r="B15" s="118">
        <v>13600</v>
      </c>
      <c r="C15" s="118">
        <v>7892</v>
      </c>
      <c r="D15" s="118">
        <v>3445</v>
      </c>
      <c r="E15" s="118">
        <v>717</v>
      </c>
      <c r="F15" s="118"/>
      <c r="G15" s="118">
        <v>502</v>
      </c>
      <c r="H15" s="118">
        <v>62</v>
      </c>
      <c r="I15" s="118">
        <v>315</v>
      </c>
      <c r="J15" s="118">
        <v>158</v>
      </c>
      <c r="K15" s="118">
        <v>517</v>
      </c>
      <c r="L15" s="118">
        <v>119</v>
      </c>
      <c r="M15" s="118">
        <v>232</v>
      </c>
      <c r="N15" s="118">
        <v>480</v>
      </c>
      <c r="O15" s="118">
        <v>1230</v>
      </c>
      <c r="P15" s="118">
        <v>115</v>
      </c>
      <c r="Q15" s="118"/>
      <c r="R15" s="118"/>
      <c r="S15" s="118"/>
      <c r="T15" s="118">
        <v>5708</v>
      </c>
      <c r="U15" s="118">
        <v>340</v>
      </c>
      <c r="V15" s="118">
        <v>580</v>
      </c>
      <c r="W15" s="118">
        <v>1480</v>
      </c>
      <c r="X15" s="118"/>
      <c r="Y15" s="118">
        <v>1908</v>
      </c>
      <c r="Z15" s="118"/>
      <c r="AA15" s="122">
        <v>1400</v>
      </c>
      <c r="AB15" s="118"/>
    </row>
    <row r="16" spans="1:28" s="107" customFormat="1" ht="15.95" customHeight="1">
      <c r="A16" s="120" t="s">
        <v>1214</v>
      </c>
      <c r="B16" s="118"/>
      <c r="C16" s="118"/>
      <c r="D16" s="118"/>
      <c r="E16" s="118"/>
      <c r="F16" s="118"/>
      <c r="G16" s="118"/>
      <c r="H16" s="118"/>
      <c r="I16" s="118"/>
      <c r="J16" s="118"/>
      <c r="K16" s="118"/>
      <c r="L16" s="118"/>
      <c r="M16" s="118"/>
      <c r="N16" s="118"/>
      <c r="O16" s="118"/>
      <c r="P16" s="118"/>
      <c r="Q16" s="118"/>
      <c r="R16" s="118"/>
      <c r="S16" s="118"/>
      <c r="T16" s="118"/>
      <c r="U16" s="118"/>
      <c r="V16" s="118"/>
      <c r="W16" s="118"/>
      <c r="X16" s="118"/>
      <c r="Y16" s="118"/>
      <c r="Z16" s="118"/>
      <c r="AA16" s="122"/>
      <c r="AB16" s="118"/>
    </row>
    <row r="17" spans="1:28" s="107" customFormat="1" ht="15.95" customHeight="1">
      <c r="A17" s="115" t="s">
        <v>1211</v>
      </c>
      <c r="B17" s="118"/>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22"/>
      <c r="AB17" s="118"/>
    </row>
    <row r="18" spans="1:28" s="107" customFormat="1" ht="15.95" customHeight="1">
      <c r="A18" s="120" t="s">
        <v>1214</v>
      </c>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22"/>
      <c r="AB18" s="118"/>
    </row>
    <row r="19" spans="1:28" s="107" customFormat="1" ht="15.95" customHeight="1">
      <c r="A19" s="118"/>
      <c r="B19" s="118"/>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22"/>
      <c r="AB19" s="118"/>
    </row>
    <row r="20" spans="1:28" s="107" customFormat="1" ht="15.95" customHeight="1">
      <c r="A20" s="118"/>
      <c r="B20" s="118"/>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122"/>
      <c r="AB20" s="118"/>
    </row>
    <row r="21" spans="1:28" s="107" customFormat="1" ht="15.95" customHeight="1">
      <c r="A21" s="118"/>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22"/>
      <c r="AB21" s="118"/>
    </row>
    <row r="22" spans="1:28" s="107" customFormat="1" ht="15.95" customHeight="1">
      <c r="A22" s="118"/>
      <c r="B22" s="118"/>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22"/>
      <c r="AB22" s="118"/>
    </row>
    <row r="23" spans="1:28" s="107" customFormat="1" ht="15.95" customHeight="1">
      <c r="A23" s="118"/>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22"/>
      <c r="AB23" s="118"/>
    </row>
    <row r="24" spans="1:28" s="107" customFormat="1" ht="15.95" customHeight="1">
      <c r="A24" s="118"/>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22"/>
      <c r="AB24" s="118"/>
    </row>
    <row r="25" spans="1:28" s="107" customFormat="1" ht="15.95" customHeight="1">
      <c r="A25" s="118"/>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22"/>
      <c r="AB25" s="118"/>
    </row>
    <row r="26" spans="1:28" s="107" customFormat="1" ht="15.95" customHeight="1">
      <c r="A26" s="118"/>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22"/>
      <c r="AB26" s="118"/>
    </row>
    <row r="27" spans="1:28" s="107" customFormat="1" ht="15.95" customHeight="1">
      <c r="A27" s="118"/>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22"/>
      <c r="AB27" s="118"/>
    </row>
    <row r="28" spans="1:28" s="107" customFormat="1" ht="15.95" customHeight="1">
      <c r="A28" s="118"/>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22"/>
      <c r="AB28" s="118"/>
    </row>
    <row r="29" spans="1:28" s="107" customFormat="1" ht="15.95" customHeight="1">
      <c r="A29" s="118"/>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22"/>
      <c r="AB29" s="118"/>
    </row>
    <row r="30" spans="1:28" s="107" customFormat="1" ht="15.95" customHeight="1">
      <c r="A30" s="118"/>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22"/>
      <c r="AB30" s="118"/>
    </row>
    <row r="31" spans="1:28" s="107" customFormat="1" ht="15.95" customHeight="1">
      <c r="A31" s="118"/>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22"/>
      <c r="AB31" s="118"/>
    </row>
    <row r="32" spans="1:28" s="107" customFormat="1" ht="15.95" customHeight="1">
      <c r="A32" s="118"/>
      <c r="B32" s="118"/>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22"/>
      <c r="AB32" s="118"/>
    </row>
  </sheetData>
  <mergeCells count="5">
    <mergeCell ref="A2:Z2"/>
    <mergeCell ref="C5:S5"/>
    <mergeCell ref="T5:AB5"/>
    <mergeCell ref="A4:A6"/>
    <mergeCell ref="B5:B6"/>
  </mergeCells>
  <phoneticPr fontId="18" type="noConversion"/>
  <printOptions horizontalCentered="1" verticalCentered="1"/>
  <pageMargins left="0.196850393700787" right="0.196850393700787" top="0.59055118110236204" bottom="0.47244094488188998" header="0.31496062992126" footer="0.31496062992126"/>
  <pageSetup paperSize="9" scale="77" orientation="landscape"/>
</worksheet>
</file>

<file path=xl/worksheets/sheet9.xml><?xml version="1.0" encoding="utf-8"?>
<worksheet xmlns="http://schemas.openxmlformats.org/spreadsheetml/2006/main" xmlns:r="http://schemas.openxmlformats.org/officeDocument/2006/relationships">
  <dimension ref="A1:AA29"/>
  <sheetViews>
    <sheetView showGridLines="0" showZeros="0" workbookViewId="0">
      <selection activeCell="Z16" sqref="Z16"/>
    </sheetView>
  </sheetViews>
  <sheetFormatPr defaultColWidth="5.75" defaultRowHeight="14.25"/>
  <cols>
    <col min="1" max="1" width="12" style="108" customWidth="1"/>
    <col min="2" max="2" width="7.5" style="108" customWidth="1"/>
    <col min="3" max="5" width="5.625" style="108" customWidth="1"/>
    <col min="6" max="6" width="5.75" style="108" customWidth="1"/>
    <col min="7" max="9" width="5.625" style="108" customWidth="1"/>
    <col min="10" max="15" width="5.375" style="108" customWidth="1"/>
    <col min="16" max="16" width="5.375" style="109" customWidth="1"/>
    <col min="17" max="26" width="5.375" style="108" customWidth="1"/>
    <col min="27" max="16384" width="5.75" style="108"/>
  </cols>
  <sheetData>
    <row r="1" spans="1:27">
      <c r="A1" s="91" t="s">
        <v>1216</v>
      </c>
    </row>
    <row r="2" spans="1:27" s="132" customFormat="1" ht="33.950000000000003" customHeight="1">
      <c r="A2" s="229" t="s">
        <v>1177</v>
      </c>
      <c r="B2" s="229" t="s">
        <v>1178</v>
      </c>
      <c r="C2" s="229"/>
      <c r="D2" s="229"/>
      <c r="E2" s="229"/>
      <c r="F2" s="229"/>
      <c r="G2" s="229"/>
      <c r="H2" s="229"/>
      <c r="I2" s="229"/>
      <c r="J2" s="229"/>
      <c r="K2" s="229"/>
      <c r="L2" s="229"/>
      <c r="M2" s="229"/>
      <c r="N2" s="229"/>
      <c r="O2" s="229"/>
      <c r="P2" s="229"/>
      <c r="Q2" s="229"/>
      <c r="R2" s="229"/>
      <c r="S2" s="229"/>
      <c r="T2" s="229"/>
      <c r="U2" s="229"/>
      <c r="V2" s="229"/>
      <c r="W2" s="229"/>
      <c r="X2" s="229"/>
      <c r="Y2" s="229"/>
      <c r="Z2" s="229"/>
      <c r="AA2" s="229"/>
    </row>
    <row r="3" spans="1:27" ht="17.100000000000001" customHeight="1">
      <c r="A3" s="112"/>
      <c r="B3" s="112" t="s">
        <v>0</v>
      </c>
      <c r="C3" s="112"/>
      <c r="D3" s="112"/>
      <c r="E3" s="112"/>
      <c r="F3" s="112"/>
      <c r="G3" s="112"/>
      <c r="H3" s="112"/>
      <c r="I3" s="112"/>
      <c r="J3" s="112"/>
      <c r="K3" s="112"/>
      <c r="L3" s="112"/>
      <c r="M3" s="112"/>
      <c r="N3" s="112"/>
      <c r="O3" s="112"/>
      <c r="P3" s="134"/>
      <c r="Q3" s="112"/>
      <c r="R3" s="112"/>
      <c r="S3" s="112"/>
      <c r="T3" s="112"/>
      <c r="U3" s="112"/>
      <c r="V3" s="112"/>
      <c r="W3" s="112"/>
      <c r="X3" s="112"/>
      <c r="Y3" s="112"/>
      <c r="Z3" s="112" t="s">
        <v>26</v>
      </c>
    </row>
    <row r="4" spans="1:27" ht="31.5" customHeight="1">
      <c r="A4" s="244" t="s">
        <v>1179</v>
      </c>
      <c r="B4" s="133" t="s">
        <v>1217</v>
      </c>
      <c r="C4" s="133"/>
      <c r="D4" s="133"/>
      <c r="E4" s="133"/>
      <c r="F4" s="133"/>
      <c r="G4" s="133"/>
      <c r="H4" s="133"/>
      <c r="I4" s="133"/>
      <c r="J4" s="133"/>
      <c r="K4" s="133"/>
      <c r="L4" s="133"/>
      <c r="M4" s="133"/>
      <c r="N4" s="133"/>
      <c r="O4" s="133"/>
      <c r="P4" s="135"/>
      <c r="Q4" s="133"/>
      <c r="R4" s="133"/>
      <c r="S4" s="133"/>
      <c r="T4" s="133"/>
      <c r="U4" s="133"/>
      <c r="V4" s="133"/>
      <c r="W4" s="133"/>
      <c r="X4" s="133"/>
      <c r="Y4" s="133"/>
      <c r="Z4" s="133"/>
    </row>
    <row r="5" spans="1:27" s="106" customFormat="1" ht="17.100000000000001" customHeight="1">
      <c r="A5" s="245"/>
      <c r="B5" s="247" t="s">
        <v>1218</v>
      </c>
      <c r="C5" s="249" t="s">
        <v>1219</v>
      </c>
      <c r="D5" s="249" t="s">
        <v>1220</v>
      </c>
      <c r="E5" s="249" t="s">
        <v>1221</v>
      </c>
      <c r="F5" s="249" t="s">
        <v>1222</v>
      </c>
      <c r="G5" s="249" t="s">
        <v>1223</v>
      </c>
      <c r="H5" s="249" t="s">
        <v>1224</v>
      </c>
      <c r="I5" s="249" t="s">
        <v>1225</v>
      </c>
      <c r="J5" s="249" t="s">
        <v>1226</v>
      </c>
      <c r="K5" s="249" t="s">
        <v>1227</v>
      </c>
      <c r="L5" s="249" t="s">
        <v>1228</v>
      </c>
      <c r="M5" s="249" t="s">
        <v>1229</v>
      </c>
      <c r="N5" s="249" t="s">
        <v>1230</v>
      </c>
      <c r="O5" s="249" t="s">
        <v>1231</v>
      </c>
      <c r="P5" s="249" t="s">
        <v>1232</v>
      </c>
      <c r="Q5" s="249" t="s">
        <v>1233</v>
      </c>
      <c r="R5" s="249" t="s">
        <v>1234</v>
      </c>
      <c r="S5" s="249" t="s">
        <v>1235</v>
      </c>
      <c r="T5" s="250" t="s">
        <v>1236</v>
      </c>
      <c r="U5" s="250" t="s">
        <v>1237</v>
      </c>
      <c r="V5" s="252" t="s">
        <v>1238</v>
      </c>
      <c r="W5" s="250" t="s">
        <v>1239</v>
      </c>
      <c r="X5" s="249" t="s">
        <v>1240</v>
      </c>
      <c r="Y5" s="249" t="s">
        <v>1241</v>
      </c>
      <c r="Z5" s="249" t="s">
        <v>1242</v>
      </c>
    </row>
    <row r="6" spans="1:27" s="106" customFormat="1" ht="72.75" customHeight="1">
      <c r="A6" s="246"/>
      <c r="B6" s="248"/>
      <c r="C6" s="249"/>
      <c r="D6" s="249" t="s">
        <v>1243</v>
      </c>
      <c r="E6" s="249" t="s">
        <v>1244</v>
      </c>
      <c r="F6" s="249"/>
      <c r="G6" s="249" t="s">
        <v>1245</v>
      </c>
      <c r="H6" s="249" t="s">
        <v>1246</v>
      </c>
      <c r="I6" s="249" t="s">
        <v>1247</v>
      </c>
      <c r="J6" s="249" t="s">
        <v>1248</v>
      </c>
      <c r="K6" s="249" t="s">
        <v>1249</v>
      </c>
      <c r="L6" s="249" t="s">
        <v>1250</v>
      </c>
      <c r="M6" s="249" t="s">
        <v>1251</v>
      </c>
      <c r="N6" s="249" t="s">
        <v>1252</v>
      </c>
      <c r="O6" s="249" t="s">
        <v>1253</v>
      </c>
      <c r="P6" s="249" t="s">
        <v>1254</v>
      </c>
      <c r="Q6" s="249" t="s">
        <v>1255</v>
      </c>
      <c r="R6" s="249" t="s">
        <v>1256</v>
      </c>
      <c r="S6" s="249" t="s">
        <v>1257</v>
      </c>
      <c r="T6" s="251"/>
      <c r="U6" s="251"/>
      <c r="V6" s="252" t="s">
        <v>1258</v>
      </c>
      <c r="W6" s="251"/>
      <c r="X6" s="249"/>
      <c r="Y6" s="249" t="s">
        <v>1259</v>
      </c>
      <c r="Z6" s="249" t="s">
        <v>1260</v>
      </c>
    </row>
    <row r="7" spans="1:27" s="107" customFormat="1" ht="15.95" customHeight="1">
      <c r="A7" s="115" t="s">
        <v>1208</v>
      </c>
      <c r="B7" s="116"/>
      <c r="C7" s="116"/>
      <c r="D7" s="116"/>
      <c r="E7" s="116"/>
      <c r="F7" s="116"/>
      <c r="G7" s="116"/>
      <c r="H7" s="116"/>
      <c r="I7" s="116"/>
      <c r="J7" s="116"/>
      <c r="K7" s="116"/>
      <c r="L7" s="116"/>
      <c r="M7" s="116"/>
      <c r="N7" s="116"/>
      <c r="O7" s="116"/>
      <c r="P7" s="121"/>
      <c r="Q7" s="116"/>
      <c r="R7" s="116"/>
      <c r="S7" s="116"/>
      <c r="T7" s="116"/>
      <c r="U7" s="116"/>
      <c r="V7" s="116"/>
      <c r="W7" s="116"/>
      <c r="X7" s="116"/>
      <c r="Y7" s="116"/>
      <c r="Z7" s="116"/>
    </row>
    <row r="8" spans="1:27" s="107" customFormat="1" ht="15.95" customHeight="1">
      <c r="A8" s="115" t="s">
        <v>1209</v>
      </c>
      <c r="B8" s="116"/>
      <c r="C8" s="116"/>
      <c r="D8" s="116"/>
      <c r="E8" s="116"/>
      <c r="F8" s="116"/>
      <c r="G8" s="116"/>
      <c r="H8" s="116"/>
      <c r="I8" s="116"/>
      <c r="J8" s="116"/>
      <c r="K8" s="116"/>
      <c r="L8" s="116"/>
      <c r="M8" s="116"/>
      <c r="N8" s="116"/>
      <c r="O8" s="116"/>
      <c r="P8" s="121"/>
      <c r="Q8" s="116"/>
      <c r="R8" s="116"/>
      <c r="S8" s="116"/>
      <c r="T8" s="116"/>
      <c r="U8" s="116"/>
      <c r="V8" s="116"/>
      <c r="W8" s="116"/>
      <c r="X8" s="116"/>
      <c r="Y8" s="116"/>
      <c r="Z8" s="116"/>
    </row>
    <row r="9" spans="1:27" s="107" customFormat="1" ht="15.95" customHeight="1">
      <c r="A9" s="117" t="s">
        <v>1210</v>
      </c>
      <c r="B9" s="116"/>
      <c r="C9" s="116"/>
      <c r="D9" s="116"/>
      <c r="E9" s="116"/>
      <c r="F9" s="116"/>
      <c r="G9" s="116"/>
      <c r="H9" s="116"/>
      <c r="I9" s="116"/>
      <c r="J9" s="116"/>
      <c r="K9" s="116"/>
      <c r="L9" s="116"/>
      <c r="M9" s="116"/>
      <c r="N9" s="116"/>
      <c r="O9" s="116"/>
      <c r="P9" s="121"/>
      <c r="Q9" s="116"/>
      <c r="R9" s="116"/>
      <c r="S9" s="116"/>
      <c r="T9" s="116"/>
      <c r="U9" s="116"/>
      <c r="V9" s="116"/>
      <c r="W9" s="116"/>
      <c r="X9" s="116"/>
      <c r="Y9" s="116"/>
      <c r="Z9" s="116"/>
    </row>
    <row r="10" spans="1:27" s="107" customFormat="1" ht="15.95" customHeight="1">
      <c r="A10" s="115" t="s">
        <v>1211</v>
      </c>
      <c r="B10" s="118"/>
      <c r="C10" s="118"/>
      <c r="D10" s="118"/>
      <c r="E10" s="118"/>
      <c r="F10" s="118"/>
      <c r="G10" s="118"/>
      <c r="H10" s="118"/>
      <c r="I10" s="118"/>
      <c r="J10" s="118"/>
      <c r="K10" s="118"/>
      <c r="L10" s="118"/>
      <c r="M10" s="118"/>
      <c r="N10" s="118"/>
      <c r="O10" s="118"/>
      <c r="P10" s="122"/>
      <c r="Q10" s="118"/>
      <c r="R10" s="118"/>
      <c r="S10" s="118"/>
      <c r="T10" s="118"/>
      <c r="U10" s="118"/>
      <c r="V10" s="118"/>
      <c r="W10" s="118"/>
      <c r="X10" s="118"/>
      <c r="Y10" s="118"/>
      <c r="Z10" s="118"/>
    </row>
    <row r="11" spans="1:27" s="107" customFormat="1" ht="15.95" customHeight="1">
      <c r="A11" s="115" t="s">
        <v>1209</v>
      </c>
      <c r="B11" s="118"/>
      <c r="C11" s="118"/>
      <c r="D11" s="118"/>
      <c r="E11" s="118"/>
      <c r="F11" s="118"/>
      <c r="G11" s="118"/>
      <c r="H11" s="118"/>
      <c r="I11" s="118"/>
      <c r="J11" s="118"/>
      <c r="K11" s="118"/>
      <c r="L11" s="118"/>
      <c r="M11" s="118"/>
      <c r="N11" s="118"/>
      <c r="O11" s="118"/>
      <c r="P11" s="122"/>
      <c r="Q11" s="118"/>
      <c r="R11" s="118"/>
      <c r="S11" s="118"/>
      <c r="T11" s="118"/>
      <c r="U11" s="118"/>
      <c r="V11" s="118"/>
      <c r="W11" s="118"/>
      <c r="X11" s="118"/>
      <c r="Y11" s="118"/>
      <c r="Z11" s="118"/>
    </row>
    <row r="12" spans="1:27" s="107" customFormat="1" ht="15.95" customHeight="1">
      <c r="A12" s="115" t="s">
        <v>1212</v>
      </c>
      <c r="B12" s="118"/>
      <c r="C12" s="118"/>
      <c r="D12" s="118"/>
      <c r="E12" s="118"/>
      <c r="F12" s="118"/>
      <c r="G12" s="118"/>
      <c r="H12" s="118"/>
      <c r="I12" s="118"/>
      <c r="J12" s="118"/>
      <c r="K12" s="118"/>
      <c r="L12" s="118"/>
      <c r="M12" s="118"/>
      <c r="N12" s="118"/>
      <c r="O12" s="118"/>
      <c r="P12" s="122"/>
      <c r="Q12" s="118"/>
      <c r="R12" s="118"/>
      <c r="S12" s="118"/>
      <c r="T12" s="118"/>
      <c r="U12" s="118"/>
      <c r="V12" s="118"/>
      <c r="W12" s="118"/>
      <c r="X12" s="118"/>
      <c r="Y12" s="118"/>
      <c r="Z12" s="118"/>
    </row>
    <row r="13" spans="1:27" s="107" customFormat="1" ht="15.95" customHeight="1">
      <c r="A13" s="119" t="s">
        <v>1213</v>
      </c>
      <c r="B13" s="118"/>
      <c r="C13" s="118"/>
      <c r="D13" s="118"/>
      <c r="E13" s="118"/>
      <c r="F13" s="118"/>
      <c r="G13" s="118"/>
      <c r="H13" s="118"/>
      <c r="I13" s="118"/>
      <c r="J13" s="118"/>
      <c r="K13" s="118"/>
      <c r="L13" s="118"/>
      <c r="M13" s="118"/>
      <c r="N13" s="118"/>
      <c r="O13" s="118"/>
      <c r="P13" s="122"/>
      <c r="Q13" s="118"/>
      <c r="R13" s="118"/>
      <c r="S13" s="118"/>
      <c r="T13" s="118"/>
      <c r="U13" s="118"/>
      <c r="V13" s="118"/>
      <c r="W13" s="118"/>
      <c r="X13" s="118"/>
      <c r="Y13" s="118"/>
      <c r="Z13" s="118"/>
    </row>
    <row r="14" spans="1:27" s="107" customFormat="1" ht="15.95" customHeight="1">
      <c r="A14" s="119" t="s">
        <v>1214</v>
      </c>
      <c r="B14" s="118"/>
      <c r="C14" s="118"/>
      <c r="D14" s="118"/>
      <c r="E14" s="118"/>
      <c r="F14" s="118"/>
      <c r="G14" s="118"/>
      <c r="H14" s="118"/>
      <c r="I14" s="118"/>
      <c r="J14" s="118"/>
      <c r="K14" s="118"/>
      <c r="L14" s="118"/>
      <c r="M14" s="118"/>
      <c r="N14" s="118"/>
      <c r="O14" s="118"/>
      <c r="P14" s="122"/>
      <c r="Q14" s="118"/>
      <c r="R14" s="118"/>
      <c r="S14" s="118"/>
      <c r="T14" s="118"/>
      <c r="U14" s="118"/>
      <c r="V14" s="118"/>
      <c r="W14" s="118"/>
      <c r="X14" s="118"/>
      <c r="Y14" s="118"/>
      <c r="Z14" s="118"/>
    </row>
    <row r="15" spans="1:27" s="107" customFormat="1" ht="15.95" customHeight="1">
      <c r="A15" s="119" t="s">
        <v>1215</v>
      </c>
      <c r="B15" s="118">
        <f>SUM(C15:Z15)</f>
        <v>233482</v>
      </c>
      <c r="C15" s="118">
        <v>8969</v>
      </c>
      <c r="D15" s="118"/>
      <c r="E15" s="118">
        <v>66</v>
      </c>
      <c r="F15" s="118">
        <v>13852</v>
      </c>
      <c r="G15" s="118">
        <v>44552</v>
      </c>
      <c r="H15" s="118">
        <v>1155</v>
      </c>
      <c r="I15" s="118">
        <v>1151</v>
      </c>
      <c r="J15" s="118">
        <v>47826</v>
      </c>
      <c r="K15" s="118">
        <v>15235</v>
      </c>
      <c r="L15" s="118">
        <v>534</v>
      </c>
      <c r="M15" s="118">
        <v>519</v>
      </c>
      <c r="N15" s="118">
        <v>81922</v>
      </c>
      <c r="O15" s="118">
        <v>4731</v>
      </c>
      <c r="P15" s="122">
        <v>615</v>
      </c>
      <c r="Q15" s="118">
        <v>510</v>
      </c>
      <c r="R15" s="118"/>
      <c r="S15" s="118"/>
      <c r="T15" s="118">
        <v>348</v>
      </c>
      <c r="U15" s="118">
        <v>6792</v>
      </c>
      <c r="V15" s="118"/>
      <c r="W15" s="118">
        <v>477</v>
      </c>
      <c r="X15" s="118">
        <v>4171</v>
      </c>
      <c r="Y15" s="118">
        <v>57</v>
      </c>
      <c r="Z15" s="118">
        <v>0</v>
      </c>
    </row>
    <row r="16" spans="1:27" s="107" customFormat="1" ht="15.95" customHeight="1">
      <c r="A16" s="120" t="s">
        <v>1214</v>
      </c>
      <c r="B16" s="118"/>
      <c r="C16" s="118"/>
      <c r="D16" s="118"/>
      <c r="E16" s="118"/>
      <c r="F16" s="118"/>
      <c r="G16" s="118"/>
      <c r="H16" s="118"/>
      <c r="I16" s="118"/>
      <c r="J16" s="118"/>
      <c r="K16" s="118"/>
      <c r="L16" s="118"/>
      <c r="M16" s="118"/>
      <c r="N16" s="118"/>
      <c r="O16" s="118"/>
      <c r="P16" s="122"/>
      <c r="Q16" s="118"/>
      <c r="R16" s="118"/>
      <c r="S16" s="118"/>
      <c r="T16" s="118"/>
      <c r="U16" s="118"/>
      <c r="V16" s="118"/>
      <c r="W16" s="118"/>
      <c r="X16" s="118"/>
      <c r="Y16" s="118"/>
      <c r="Z16" s="118"/>
    </row>
    <row r="17" spans="1:26" s="107" customFormat="1" ht="15.95" customHeight="1">
      <c r="A17" s="115" t="s">
        <v>1211</v>
      </c>
      <c r="B17" s="118"/>
      <c r="C17" s="118"/>
      <c r="D17" s="118"/>
      <c r="E17" s="118"/>
      <c r="F17" s="118"/>
      <c r="G17" s="118"/>
      <c r="H17" s="118"/>
      <c r="I17" s="118"/>
      <c r="J17" s="118"/>
      <c r="K17" s="118"/>
      <c r="L17" s="118"/>
      <c r="M17" s="118"/>
      <c r="N17" s="118"/>
      <c r="O17" s="118"/>
      <c r="P17" s="122"/>
      <c r="Q17" s="118"/>
      <c r="R17" s="118"/>
      <c r="S17" s="118"/>
      <c r="T17" s="118"/>
      <c r="U17" s="118"/>
      <c r="V17" s="118"/>
      <c r="W17" s="118"/>
      <c r="X17" s="118"/>
      <c r="Y17" s="118"/>
      <c r="Z17" s="118"/>
    </row>
    <row r="18" spans="1:26" s="107" customFormat="1" ht="15.95" customHeight="1">
      <c r="A18" s="120" t="s">
        <v>1214</v>
      </c>
      <c r="B18" s="118"/>
      <c r="C18" s="118"/>
      <c r="D18" s="118"/>
      <c r="E18" s="118"/>
      <c r="F18" s="118"/>
      <c r="G18" s="118"/>
      <c r="H18" s="118"/>
      <c r="I18" s="118"/>
      <c r="J18" s="118"/>
      <c r="K18" s="118"/>
      <c r="L18" s="118"/>
      <c r="M18" s="118"/>
      <c r="N18" s="118"/>
      <c r="O18" s="118"/>
      <c r="P18" s="122"/>
      <c r="Q18" s="118"/>
      <c r="R18" s="118"/>
      <c r="S18" s="118"/>
      <c r="T18" s="118"/>
      <c r="U18" s="118"/>
      <c r="V18" s="118"/>
      <c r="W18" s="118"/>
      <c r="X18" s="118"/>
      <c r="Y18" s="118"/>
      <c r="Z18" s="118"/>
    </row>
    <row r="19" spans="1:26" s="107" customFormat="1" ht="15.95" customHeight="1">
      <c r="A19" s="118"/>
      <c r="B19" s="118"/>
      <c r="C19" s="118"/>
      <c r="D19" s="118"/>
      <c r="E19" s="118"/>
      <c r="F19" s="118"/>
      <c r="G19" s="118"/>
      <c r="H19" s="118"/>
      <c r="I19" s="118"/>
      <c r="J19" s="118"/>
      <c r="K19" s="118"/>
      <c r="L19" s="118"/>
      <c r="M19" s="118"/>
      <c r="N19" s="118"/>
      <c r="O19" s="118"/>
      <c r="P19" s="122"/>
      <c r="Q19" s="118"/>
      <c r="R19" s="118"/>
      <c r="S19" s="118"/>
      <c r="T19" s="118"/>
      <c r="U19" s="118"/>
      <c r="V19" s="118"/>
      <c r="W19" s="118"/>
      <c r="X19" s="118"/>
      <c r="Y19" s="118"/>
      <c r="Z19" s="118"/>
    </row>
    <row r="20" spans="1:26" s="107" customFormat="1" ht="15.95" customHeight="1">
      <c r="A20" s="118"/>
      <c r="B20" s="118"/>
      <c r="C20" s="118"/>
      <c r="D20" s="118"/>
      <c r="E20" s="118"/>
      <c r="F20" s="118"/>
      <c r="G20" s="118"/>
      <c r="H20" s="118"/>
      <c r="I20" s="118"/>
      <c r="J20" s="118"/>
      <c r="K20" s="118"/>
      <c r="L20" s="118"/>
      <c r="M20" s="118"/>
      <c r="N20" s="118"/>
      <c r="O20" s="118"/>
      <c r="P20" s="122"/>
      <c r="Q20" s="118"/>
      <c r="R20" s="118"/>
      <c r="S20" s="118"/>
      <c r="T20" s="118"/>
      <c r="U20" s="118"/>
      <c r="V20" s="118"/>
      <c r="W20" s="118"/>
      <c r="X20" s="118"/>
      <c r="Y20" s="118"/>
      <c r="Z20" s="118"/>
    </row>
    <row r="21" spans="1:26" s="107" customFormat="1" ht="15.95" customHeight="1">
      <c r="A21" s="118"/>
      <c r="B21" s="118"/>
      <c r="C21" s="118"/>
      <c r="D21" s="118"/>
      <c r="E21" s="118"/>
      <c r="F21" s="118"/>
      <c r="G21" s="118"/>
      <c r="H21" s="118"/>
      <c r="I21" s="118"/>
      <c r="J21" s="118"/>
      <c r="K21" s="118"/>
      <c r="L21" s="118"/>
      <c r="M21" s="118"/>
      <c r="N21" s="118"/>
      <c r="O21" s="118"/>
      <c r="P21" s="122"/>
      <c r="Q21" s="118"/>
      <c r="R21" s="118"/>
      <c r="S21" s="118"/>
      <c r="T21" s="118"/>
      <c r="U21" s="118"/>
      <c r="V21" s="118"/>
      <c r="W21" s="118"/>
      <c r="X21" s="118"/>
      <c r="Y21" s="118"/>
      <c r="Z21" s="118"/>
    </row>
    <row r="22" spans="1:26" s="107" customFormat="1" ht="15.95" customHeight="1">
      <c r="A22" s="118"/>
      <c r="B22" s="118"/>
      <c r="C22" s="118"/>
      <c r="D22" s="118"/>
      <c r="E22" s="118"/>
      <c r="F22" s="118"/>
      <c r="G22" s="118"/>
      <c r="H22" s="118"/>
      <c r="I22" s="118"/>
      <c r="J22" s="118"/>
      <c r="K22" s="118"/>
      <c r="L22" s="118"/>
      <c r="M22" s="118"/>
      <c r="N22" s="118"/>
      <c r="O22" s="118"/>
      <c r="P22" s="122"/>
      <c r="Q22" s="118"/>
      <c r="R22" s="118"/>
      <c r="S22" s="118"/>
      <c r="T22" s="118"/>
      <c r="U22" s="118"/>
      <c r="V22" s="118"/>
      <c r="W22" s="118"/>
      <c r="X22" s="118"/>
      <c r="Y22" s="118"/>
      <c r="Z22" s="118"/>
    </row>
    <row r="23" spans="1:26" s="107" customFormat="1" ht="15.95" customHeight="1">
      <c r="A23" s="118"/>
      <c r="B23" s="118"/>
      <c r="C23" s="118"/>
      <c r="D23" s="118"/>
      <c r="E23" s="118"/>
      <c r="F23" s="118"/>
      <c r="G23" s="118"/>
      <c r="H23" s="118"/>
      <c r="I23" s="118"/>
      <c r="J23" s="118"/>
      <c r="K23" s="118"/>
      <c r="L23" s="118"/>
      <c r="M23" s="118"/>
      <c r="N23" s="118"/>
      <c r="O23" s="118"/>
      <c r="P23" s="122"/>
      <c r="Q23" s="118"/>
      <c r="R23" s="118"/>
      <c r="S23" s="118"/>
      <c r="T23" s="118"/>
      <c r="U23" s="118"/>
      <c r="V23" s="118"/>
      <c r="W23" s="118"/>
      <c r="X23" s="118"/>
      <c r="Y23" s="118"/>
      <c r="Z23" s="118"/>
    </row>
    <row r="24" spans="1:26" s="107" customFormat="1" ht="15.95" customHeight="1">
      <c r="A24" s="118"/>
      <c r="B24" s="118"/>
      <c r="C24" s="118"/>
      <c r="D24" s="118"/>
      <c r="E24" s="118"/>
      <c r="F24" s="118"/>
      <c r="G24" s="118"/>
      <c r="H24" s="118"/>
      <c r="I24" s="118"/>
      <c r="J24" s="118"/>
      <c r="K24" s="118"/>
      <c r="L24" s="118"/>
      <c r="M24" s="118"/>
      <c r="N24" s="118"/>
      <c r="O24" s="118"/>
      <c r="P24" s="122"/>
      <c r="Q24" s="118"/>
      <c r="R24" s="118"/>
      <c r="S24" s="118"/>
      <c r="T24" s="118"/>
      <c r="U24" s="118"/>
      <c r="V24" s="118"/>
      <c r="W24" s="118"/>
      <c r="X24" s="118"/>
      <c r="Y24" s="118"/>
      <c r="Z24" s="118"/>
    </row>
    <row r="25" spans="1:26" s="107" customFormat="1" ht="15.95" customHeight="1">
      <c r="A25" s="118"/>
      <c r="B25" s="118"/>
      <c r="C25" s="118"/>
      <c r="D25" s="118"/>
      <c r="E25" s="118"/>
      <c r="F25" s="118"/>
      <c r="G25" s="118"/>
      <c r="H25" s="118"/>
      <c r="I25" s="118"/>
      <c r="J25" s="118"/>
      <c r="K25" s="118"/>
      <c r="L25" s="118"/>
      <c r="M25" s="118"/>
      <c r="N25" s="118"/>
      <c r="O25" s="118"/>
      <c r="P25" s="122"/>
      <c r="Q25" s="118"/>
      <c r="R25" s="118"/>
      <c r="S25" s="118"/>
      <c r="T25" s="118"/>
      <c r="U25" s="118"/>
      <c r="V25" s="118"/>
      <c r="W25" s="118"/>
      <c r="X25" s="118"/>
      <c r="Y25" s="118"/>
      <c r="Z25" s="118"/>
    </row>
    <row r="26" spans="1:26" s="107" customFormat="1" ht="15.95" customHeight="1">
      <c r="A26" s="118"/>
      <c r="B26" s="118"/>
      <c r="C26" s="118"/>
      <c r="D26" s="118"/>
      <c r="E26" s="118"/>
      <c r="F26" s="118"/>
      <c r="G26" s="118"/>
      <c r="H26" s="118"/>
      <c r="I26" s="118"/>
      <c r="J26" s="118"/>
      <c r="K26" s="118"/>
      <c r="L26" s="118"/>
      <c r="M26" s="118"/>
      <c r="N26" s="118"/>
      <c r="O26" s="118"/>
      <c r="P26" s="122"/>
      <c r="Q26" s="118"/>
      <c r="R26" s="118"/>
      <c r="S26" s="118"/>
      <c r="T26" s="118"/>
      <c r="U26" s="118"/>
      <c r="V26" s="118"/>
      <c r="W26" s="118"/>
      <c r="X26" s="118"/>
      <c r="Y26" s="118"/>
      <c r="Z26" s="118"/>
    </row>
    <row r="27" spans="1:26" s="107" customFormat="1" ht="15.95" customHeight="1">
      <c r="A27" s="118"/>
      <c r="B27" s="118"/>
      <c r="C27" s="118"/>
      <c r="D27" s="118"/>
      <c r="E27" s="118"/>
      <c r="F27" s="118"/>
      <c r="G27" s="118"/>
      <c r="H27" s="118"/>
      <c r="I27" s="118"/>
      <c r="J27" s="118"/>
      <c r="K27" s="118"/>
      <c r="L27" s="118"/>
      <c r="M27" s="118"/>
      <c r="N27" s="118"/>
      <c r="O27" s="118"/>
      <c r="P27" s="122"/>
      <c r="Q27" s="118"/>
      <c r="R27" s="118"/>
      <c r="S27" s="118"/>
      <c r="T27" s="118"/>
      <c r="U27" s="118"/>
      <c r="V27" s="118"/>
      <c r="W27" s="118"/>
      <c r="X27" s="118"/>
      <c r="Y27" s="118"/>
      <c r="Z27" s="118"/>
    </row>
    <row r="28" spans="1:26" s="107" customFormat="1" ht="15.95" customHeight="1">
      <c r="A28" s="118"/>
      <c r="B28" s="118"/>
      <c r="C28" s="118"/>
      <c r="D28" s="118"/>
      <c r="E28" s="118"/>
      <c r="F28" s="118"/>
      <c r="G28" s="118"/>
      <c r="H28" s="118"/>
      <c r="I28" s="118"/>
      <c r="J28" s="118"/>
      <c r="K28" s="118"/>
      <c r="L28" s="118"/>
      <c r="M28" s="118"/>
      <c r="N28" s="118"/>
      <c r="O28" s="118"/>
      <c r="P28" s="122"/>
      <c r="Q28" s="118"/>
      <c r="R28" s="118"/>
      <c r="S28" s="118"/>
      <c r="T28" s="118"/>
      <c r="U28" s="118"/>
      <c r="V28" s="118"/>
      <c r="W28" s="118"/>
      <c r="X28" s="118"/>
      <c r="Y28" s="118"/>
      <c r="Z28" s="118"/>
    </row>
    <row r="29" spans="1:26" s="107" customFormat="1" ht="15.95" customHeight="1">
      <c r="A29" s="118"/>
      <c r="B29" s="118"/>
      <c r="C29" s="118"/>
      <c r="D29" s="118"/>
      <c r="E29" s="118"/>
      <c r="F29" s="118"/>
      <c r="G29" s="118"/>
      <c r="H29" s="118"/>
      <c r="I29" s="118"/>
      <c r="J29" s="118"/>
      <c r="K29" s="118"/>
      <c r="L29" s="118"/>
      <c r="M29" s="118"/>
      <c r="N29" s="118"/>
      <c r="O29" s="118"/>
      <c r="P29" s="122"/>
      <c r="Q29" s="118"/>
      <c r="R29" s="118"/>
      <c r="S29" s="118"/>
      <c r="T29" s="118"/>
      <c r="U29" s="118"/>
      <c r="V29" s="118"/>
      <c r="W29" s="118"/>
      <c r="X29" s="118"/>
      <c r="Y29" s="118"/>
      <c r="Z29" s="118"/>
    </row>
  </sheetData>
  <mergeCells count="27">
    <mergeCell ref="A2:AA2"/>
    <mergeCell ref="A4:A6"/>
    <mergeCell ref="B5:B6"/>
    <mergeCell ref="C5:C6"/>
    <mergeCell ref="D5: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Z5:Z6"/>
    <mergeCell ref="U5:U6"/>
    <mergeCell ref="V5:V6"/>
    <mergeCell ref="W5:W6"/>
    <mergeCell ref="X5:X6"/>
    <mergeCell ref="Y5:Y6"/>
  </mergeCells>
  <phoneticPr fontId="18" type="noConversion"/>
  <printOptions horizontalCentered="1"/>
  <pageMargins left="0.47244094488188998" right="0.47244094488188998" top="0.59055118110236204" bottom="0.47244094488188998" header="0.31496062992126" footer="0.31496062992126"/>
  <pageSetup paperSize="9" scale="8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19</vt:i4>
      </vt:variant>
      <vt:variant>
        <vt:lpstr>命名范围</vt:lpstr>
      </vt:variant>
      <vt:variant>
        <vt:i4>16</vt:i4>
      </vt:variant>
    </vt:vector>
  </HeadingPairs>
  <TitlesOfParts>
    <vt:vector size="35" baseType="lpstr">
      <vt:lpstr>封面</vt:lpstr>
      <vt:lpstr>目录</vt:lpstr>
      <vt:lpstr>表一</vt:lpstr>
      <vt:lpstr>表二 </vt:lpstr>
      <vt:lpstr>表三</vt:lpstr>
      <vt:lpstr>表四</vt:lpstr>
      <vt:lpstr>表五</vt:lpstr>
      <vt:lpstr>表六 (1)</vt:lpstr>
      <vt:lpstr>表六（2)</vt:lpstr>
      <vt:lpstr>表七 (1)</vt:lpstr>
      <vt:lpstr>表七(2)</vt:lpstr>
      <vt:lpstr>表八</vt:lpstr>
      <vt:lpstr>表九</vt:lpstr>
      <vt:lpstr>表十</vt:lpstr>
      <vt:lpstr>表十一</vt:lpstr>
      <vt:lpstr>表十二</vt:lpstr>
      <vt:lpstr>表十三</vt:lpstr>
      <vt:lpstr>表十四</vt:lpstr>
      <vt:lpstr>表十五</vt:lpstr>
      <vt:lpstr>表三!Print_Area</vt:lpstr>
      <vt:lpstr>表十四!Print_Area</vt:lpstr>
      <vt:lpstr>表八!Print_Titles</vt:lpstr>
      <vt:lpstr>表九!Print_Titles</vt:lpstr>
      <vt:lpstr>'表六 (1)'!Print_Titles</vt:lpstr>
      <vt:lpstr>'表六（2)'!Print_Titles</vt:lpstr>
      <vt:lpstr>'表七 (1)'!Print_Titles</vt:lpstr>
      <vt:lpstr>'表七(2)'!Print_Titles</vt:lpstr>
      <vt:lpstr>表三!Print_Titles</vt:lpstr>
      <vt:lpstr>表十三!Print_Titles</vt:lpstr>
      <vt:lpstr>表十四!Print_Titles</vt:lpstr>
      <vt:lpstr>表十一!Print_Titles</vt:lpstr>
      <vt:lpstr>表四!Print_Titles</vt:lpstr>
      <vt:lpstr>表五!Print_Titles</vt:lpstr>
      <vt:lpstr>表一!Print_Titles</vt:lpstr>
      <vt:lpstr>地区名称</vt:lpstr>
    </vt:vector>
  </TitlesOfParts>
  <Company>MC SYSTEM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 SYSTEM</dc:creator>
  <cp:lastModifiedBy>dreamsummit</cp:lastModifiedBy>
  <cp:revision>1</cp:revision>
  <cp:lastPrinted>2019-12-17T02:44:00Z</cp:lastPrinted>
  <dcterms:created xsi:type="dcterms:W3CDTF">2006-02-13T05:15:00Z</dcterms:created>
  <dcterms:modified xsi:type="dcterms:W3CDTF">2020-04-29T04:37:04Z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y fmtid="{D5CDD505-2E9C-101B-9397-08002B2CF9AE}" pid="3" name="KSOReadingLayout">
    <vt:bool>true</vt:bool>
  </property>
</Properties>
</file>