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540" tabRatio="650" activeTab="1"/>
  </bookViews>
  <sheets>
    <sheet name="分类汇总表" sheetId="2" r:id="rId1"/>
    <sheet name="策勒县2023年项目库" sheetId="11" r:id="rId2"/>
  </sheets>
  <definedNames>
    <definedName name="_xlnm._FilterDatabase" localSheetId="1" hidden="1">策勒县2023年项目库!$A$6:$AD$80</definedName>
    <definedName name="_xlnm.Print_Titles" localSheetId="1">策勒县2023年项目库!$3:$7</definedName>
    <definedName name="_xlnm.Print_Area" localSheetId="0">分类汇总表!$A$1:$AC$6</definedName>
    <definedName name="_xlnm.Print_Area" localSheetId="1">策勒县2023年项目库!$A$1:$AD$78</definedName>
  </definedNames>
  <calcPr calcId="144525"/>
</workbook>
</file>

<file path=xl/sharedStrings.xml><?xml version="1.0" encoding="utf-8"?>
<sst xmlns="http://schemas.openxmlformats.org/spreadsheetml/2006/main" count="1020" uniqueCount="454">
  <si>
    <t>2023年巩固拓展脱贫攻坚成果和乡村振兴项目计划分类表</t>
  </si>
  <si>
    <t>截止时间：2022年X月X日</t>
  </si>
  <si>
    <t xml:space="preserve">单位：个、万元 </t>
  </si>
  <si>
    <t>县市</t>
  </si>
  <si>
    <t>项目个数</t>
  </si>
  <si>
    <t>资金规模（万元）</t>
  </si>
  <si>
    <t>项目类别</t>
  </si>
  <si>
    <t>续建项目个数</t>
  </si>
  <si>
    <t>续建资金规模</t>
  </si>
  <si>
    <t>产业发展项目个数</t>
  </si>
  <si>
    <t>资金</t>
  </si>
  <si>
    <t>占比</t>
  </si>
  <si>
    <t>就业项目</t>
  </si>
  <si>
    <t>乡村建设行动</t>
  </si>
  <si>
    <t>易地搬迁后扶</t>
  </si>
  <si>
    <t>巩固三保障成果</t>
  </si>
  <si>
    <t>乡村治理和精神文明建设</t>
  </si>
  <si>
    <t>项目管理费</t>
  </si>
  <si>
    <t>其他</t>
  </si>
  <si>
    <t>合计</t>
  </si>
  <si>
    <t>策勒县</t>
  </si>
  <si>
    <t>策勒县2023年巩固拓展脱贫攻坚成果和乡村振兴项目库</t>
  </si>
  <si>
    <t>填报单位（盖章）：</t>
  </si>
  <si>
    <t>填报时间：202X年XX月XX日</t>
  </si>
  <si>
    <t>项目序号</t>
  </si>
  <si>
    <t>项目库编号</t>
  </si>
  <si>
    <t>项目名称</t>
  </si>
  <si>
    <t>项目子类型</t>
  </si>
  <si>
    <t>建设性质</t>
  </si>
  <si>
    <t>建设起至期限</t>
  </si>
  <si>
    <t>实施地点</t>
  </si>
  <si>
    <t>主要建设内容</t>
  </si>
  <si>
    <t>建设单位</t>
  </si>
  <si>
    <t>建设规模</t>
  </si>
  <si>
    <t>资金来源及规模</t>
  </si>
  <si>
    <t>项目主管部门</t>
  </si>
  <si>
    <t>责任人</t>
  </si>
  <si>
    <t>其中</t>
  </si>
  <si>
    <t>绩效目标</t>
  </si>
  <si>
    <t>入库时间</t>
  </si>
  <si>
    <t>审批文号</t>
  </si>
  <si>
    <t>项目总投资</t>
  </si>
  <si>
    <t>政府投资（衔接资金）</t>
  </si>
  <si>
    <t>其他政府投资</t>
  </si>
  <si>
    <t>企业投资</t>
  </si>
  <si>
    <t>小计</t>
  </si>
  <si>
    <t>截止2022年年底前已安排使用资金</t>
  </si>
  <si>
    <t>2023年安排资金合计</t>
  </si>
  <si>
    <t>截止2022年年底前已安排资金</t>
  </si>
  <si>
    <t>2023年计划安排资金</t>
  </si>
  <si>
    <t>中央衔接补助资金</t>
  </si>
  <si>
    <t>自治区衔接补助资金</t>
  </si>
  <si>
    <t>其它涉农整合资金</t>
  </si>
  <si>
    <t>地方政府债券资金</t>
  </si>
  <si>
    <t>地、县配套资金</t>
  </si>
  <si>
    <t>合        计</t>
  </si>
  <si>
    <t>6532252022-XM01</t>
  </si>
  <si>
    <t>新疆和田地区策勒县肉羊标准化养殖场建设项目</t>
  </si>
  <si>
    <t>产业发展</t>
  </si>
  <si>
    <t>养殖业基地</t>
  </si>
  <si>
    <t>续建</t>
  </si>
  <si>
    <t>2022.03-2023.06</t>
  </si>
  <si>
    <t>固拉合玛镇</t>
  </si>
  <si>
    <t>新建羊舍34栋，每栋1166.67平米，总面积39666.74平米；三联羊舍2栋，每栋3950.76平米，总面积7901.52平米；配套用房1面积为587.55平米，配套用房（2、3），每栋663平米；维修车间（机械库）750平米；消毒室228.6平米；消防水泵房1座；工具库50平米；看护房2栋，每栋25平米；配电室、发电机房75平米；精料库2栋，每栋1454.4平米；青贮窖12000平米；粪污处理车间2栋，每栋1200平米，TMR中心2916平米及配套室内外水电等基础设施。
购置刮粪机80台，卷帘机72台，卷帘棉被12771.49平米；机动撒料车（2吨）6台；装载机（3.5）2台；叉车（3吨）1辆，粪污运输车（2吨）2辆，倒羊运输车（10吨）2辆，青贮取料机3台，有机生产肥设备2套，地磅1台，消毒设备1套，无害化处理设备1套，粉料（0.6t/立方米）饲料仓1套。</t>
  </si>
  <si>
    <t>平方米</t>
  </si>
  <si>
    <t>衔接补助资金</t>
  </si>
  <si>
    <t>农业农村局</t>
  </si>
  <si>
    <t>王强</t>
  </si>
  <si>
    <t>大力发展羊产业业，企业每年按照相应比例进行资产收益，并解决不少于60人就业，确保综合收益率不低于8%</t>
  </si>
  <si>
    <t>6532252022-NY06</t>
  </si>
  <si>
    <t>策勒县现代设施农业产业园建设项目</t>
  </si>
  <si>
    <t>种植业基地</t>
  </si>
  <si>
    <t>2022.06-2023.06</t>
  </si>
  <si>
    <t>策勒镇津南新村</t>
  </si>
  <si>
    <r>
      <t>建设48座日光温室（包含水肥一体化、滴灌带系统、物质轨道系统、种植基质以及物联网系统等），总建筑面积为144000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，每座均为3000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，规格为150m长×20m宽×6m高，一层轻钢结构，基础形式为螺旋地桩；打井1眼，口径为219，深度为200m；沉砂池及设备1套，沉砂池为12m长×20m宽×2m深，占地面积为240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；外网给水管；外网电缆铜芯线；7台总负荷为1750KVA变压器。</t>
    </r>
  </si>
  <si>
    <t>座</t>
  </si>
  <si>
    <t>大力发展设施农业，企业每年按照政府投资形成固定资产的4%进行收益分红，并解决当地人员就业，确保综合收益率不低于8%</t>
  </si>
  <si>
    <t>6532252022-NY01</t>
  </si>
  <si>
    <t>策勒县设施农业科技示范园建设项目</t>
  </si>
  <si>
    <t>2022.09-2023.04</t>
  </si>
  <si>
    <r>
      <t>建设24座日光温室（包含水肥一体化、滴灌带系统、物资轨道系统、种植基质以及物联网系统等），总建筑面积为62400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，其中：3000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（150m长×20m宽×6m高）18座，1400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（70m长×20m宽×6m高）6座，均为一层轻钢结构，基础形式为螺旋地桩。</t>
    </r>
  </si>
  <si>
    <t>大力发展设施农业，企业每年按照政府投资形成固定资产的4%进行收益分红，并解决当地人员60人就业，确保综合收益率不低于8%</t>
  </si>
  <si>
    <t>CLX001</t>
  </si>
  <si>
    <t>策勒县达玛沟乡荒漠治理配套现代设施农业示范园建设（一期）项目</t>
  </si>
  <si>
    <t>新建</t>
  </si>
  <si>
    <t>2023.02-2023.11</t>
  </si>
  <si>
    <t>达玛沟乡</t>
  </si>
  <si>
    <r>
      <rPr>
        <sz val="10"/>
        <rFont val="仿宋_GB2312"/>
        <charset val="134"/>
      </rPr>
      <t>新建新型保温日光温室50栋，总建筑面积198184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，其中：168米长度两被一腔保温全钢架日光温室44栋，面积128726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；36米宽度全钢架两腔三膜保温日光温室5栋，面积49572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；智能连栋温室1栋，面积19886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；购置水肥一体化系统设备56套；购置水肥一体化首部机组1套；购置空气源热泵机组54套；购置屋面清扫吸尘系统1套；配套建设室外道路、给水、电力管网等工程。</t>
    </r>
  </si>
  <si>
    <t>栋</t>
  </si>
  <si>
    <t>大力发展设施农业，企业每年按照相应比例进行资产收益，并解决就业，确保综合收益率不低于8%</t>
  </si>
  <si>
    <t>CLX002</t>
  </si>
  <si>
    <t>策勒县策勒乡、固拉合玛镇2023年1万亩高标准农田建设项目</t>
  </si>
  <si>
    <t>农村供水保障设施建设</t>
  </si>
  <si>
    <t>2023.03-2023.07</t>
  </si>
  <si>
    <t>策勒乡、固拉合玛镇</t>
  </si>
  <si>
    <t>新建滴土地平整17个地块（3173.96亩）、节水灌溉工程：10212亩耕地分为12个灌溉系统，其中9个灌溉系统（1号系统～9号系统）以地表水灌溉为主，地下水灌溉为辅；3个灌溉系统（12号系统、13号系统和14号系统）是地下水灌溉。排水工程：新建排渠10.604km（16条），其中斗排2.988km（1条），农排7.616km（15条）。田间道路工程：新建/改造田间道路12.88公里（19条），其中新建机耕路10.28公里（16条），改造2.60公里（3条），路面宽度均为3m，路基宽度3.9m，砂砾石路面。农田防护林工程：新植/更新防护林43条，总长17458m，面积168.58亩。农田输配电工程：新架设10KV导线1.45km。</t>
  </si>
  <si>
    <t>万亩</t>
  </si>
  <si>
    <t>其他涉农整合资金</t>
  </si>
  <si>
    <t>通过高标准农田建设，提高耕地质量，促进田间工程配套建设完善，改善农业生产基础条件，为发展高效现代农业提供基础支撑</t>
  </si>
  <si>
    <t>CLX003</t>
  </si>
  <si>
    <t>策勒县2023年盐碱地改良建设项目</t>
  </si>
  <si>
    <t>2023.03-2023.06</t>
  </si>
  <si>
    <t>对固拉合玛镇5000亩地进行盐碱地改良</t>
  </si>
  <si>
    <t>对盐碱地进行改良，提高土地肥力，使农作物增收使群众增收</t>
  </si>
  <si>
    <t>CLX004</t>
  </si>
  <si>
    <t>策勒县2023年1万亩农田提质改造建设项目</t>
  </si>
  <si>
    <t>改建</t>
  </si>
  <si>
    <t>对“十二五”期间已实施农田建设的项目区1万亩地块进行提升改造，亩均投资2800元</t>
  </si>
  <si>
    <t>提高耕地质量，促进田间工程配套建设完善，改善农业生产基础条件，为发展高效现代农业提供基础支撑</t>
  </si>
  <si>
    <t>CLX005</t>
  </si>
  <si>
    <t>和田地区策勒县恰哈乡联合水厂供水保障工程</t>
  </si>
  <si>
    <t>2023.03-2023.10</t>
  </si>
  <si>
    <t>恰哈乡干吉萨依村、都维力克村、台推村、却如什村、兰贵村、恰哈村、色日克羌村、克希村、克孜库迪盖村、安迪尔村、安巴村等11个村</t>
  </si>
  <si>
    <t>巩固水源工程、水厂建设，改造15公里村内管网，实施入户巩固提升工程</t>
  </si>
  <si>
    <t>公里</t>
  </si>
  <si>
    <t>水利局</t>
  </si>
  <si>
    <t>黄福军</t>
  </si>
  <si>
    <t>提高干吉萨依村、都维力克村、台推村、却如什村、兰贵村、恰哈村、色日克羌村、克希村、克孜库迪盖村、安迪尔村、安巴村等11个村供水保证率</t>
  </si>
  <si>
    <t>CLX006</t>
  </si>
  <si>
    <t>和田地区策勒县山区水厂饮水安全自动化工程</t>
  </si>
  <si>
    <t>博斯坦乡、奴尔乡、乌鲁克萨依乡、恰哈乡</t>
  </si>
  <si>
    <t>通过山区10座水厂进行信息化和自动化改造提高供水保证率</t>
  </si>
  <si>
    <t>博斯坦乡、努尔乡、乌鲁克萨伊乡及恰哈乡10座水厂净水设备安装、进行信息化和自动化改造提高供水保证率</t>
  </si>
  <si>
    <t>CLX007</t>
  </si>
  <si>
    <t>和田地区策勒县奴尔乡农村饮水安全保障工程</t>
  </si>
  <si>
    <t>奴尔乡阿尔库木村、阿克塔什村、布藏村、尤喀克阿其玛村、托万阿其玛村、亚勒古孜巴格村、亚巴格村、其曼巴格村、都木村、萨尔龙村、库木巴格村等11村</t>
  </si>
  <si>
    <t>巩固水源工程、水厂建设，改造25公里管网，实施入户巩固提升工程</t>
  </si>
  <si>
    <t>奴尔乡水厂供水范围的阿尔库木村、阿克塔什村、布藏村、尤喀克阿其玛村、托万阿其玛村、亚勒古孜巴格村、亚巴格村、其曼巴格村、都木村、萨尔龙村、库木巴格村等11村提高供水保证率</t>
  </si>
  <si>
    <t>CLX008</t>
  </si>
  <si>
    <t>策勒县策勒镇安艾日克村人工饲草料输（配）水项目</t>
  </si>
  <si>
    <t>策勒镇安艾日克村</t>
  </si>
  <si>
    <t>项目位于策勒镇，工程满足策勒镇饲草料基地1750亩地的灌溉要求。建设内容包括：东2支渠改建1412.20m、沉淀池1座、灌溉管道3950m。</t>
  </si>
  <si>
    <t>解决饲草料灌溉问题</t>
  </si>
  <si>
    <t>CLX009</t>
  </si>
  <si>
    <t>策勒县2023年扶贫小额贷款贴息项目</t>
  </si>
  <si>
    <t>小额贷款贴息</t>
  </si>
  <si>
    <t>2023.01-2023.12</t>
  </si>
  <si>
    <t>为策勒县小额信贷户进行贴息</t>
  </si>
  <si>
    <t>户</t>
  </si>
  <si>
    <t>为全县小额贷款建档立卡贫困户（边缘户）进行贴息</t>
  </si>
  <si>
    <t>CLX010</t>
  </si>
  <si>
    <t>策勒县2023年项目管理费项目</t>
  </si>
  <si>
    <t>按照中央财扶资金不超过1%提取项目管理费的要求提取项目管理费，用于项目前期设计、评审、招标、监理以及验收等支出</t>
  </si>
  <si>
    <t>乡村振兴局</t>
  </si>
  <si>
    <t>熊锦勇</t>
  </si>
  <si>
    <t>用于项目评审、可研、管理等支出</t>
  </si>
  <si>
    <t>CLX011</t>
  </si>
  <si>
    <t>策勒县农村道路管护项目</t>
  </si>
  <si>
    <t>公益性岗位</t>
  </si>
  <si>
    <t>为加强农村道路日常养护，聘请710名管护员对道路加强管护，每人每月工资1000元。</t>
  </si>
  <si>
    <t>人</t>
  </si>
  <si>
    <t>交通局</t>
  </si>
  <si>
    <t>董强民</t>
  </si>
  <si>
    <t>设立公益性岗位，增加收入，每人每年增收1.2万元</t>
  </si>
  <si>
    <t>CLX012</t>
  </si>
  <si>
    <t>策勒县2023年雨露计划项目</t>
  </si>
  <si>
    <t>享受“雨露计划+”职业教育补助</t>
  </si>
  <si>
    <t>2023.07-2023.10</t>
  </si>
  <si>
    <t>对已脱贫户（监测户）子女参加中等职业教育和高等职业教育的在校就读学生进行补助，按每生每年3000元标准，帮助顺利完成学业。计划对全县4500名学生进行补助，资金1350万元</t>
  </si>
  <si>
    <t>教育局</t>
  </si>
  <si>
    <t>吕银德</t>
  </si>
  <si>
    <t>对脱贫户（监测户）子女参加中等职业教育和高等职业教育的在校就读学生进行补助，按每生每年3000元标准，帮助顺利完成学业，防止因学返贫</t>
  </si>
  <si>
    <t>CLX013</t>
  </si>
  <si>
    <t>和田地区策勒县西片区污水处理设施建设项目</t>
  </si>
  <si>
    <t>农村污水处理</t>
  </si>
  <si>
    <t>2023.03-2023.09</t>
  </si>
  <si>
    <t>策勒乡</t>
  </si>
  <si>
    <t>新建一级A标准日处理5000方污水处理厂，配套直径300-500毫米排水管网8.7公里。</t>
  </si>
  <si>
    <t>住建局</t>
  </si>
  <si>
    <t>班德军</t>
  </si>
  <si>
    <t>改善策勒镇、策勒乡人居环境，提升群众幸福感</t>
  </si>
  <si>
    <t>CLX014</t>
  </si>
  <si>
    <t>策勒县策勒乡托帕村、托帕艾日克村、康喀勒村农村污水治理工程</t>
  </si>
  <si>
    <t>策勒县策勒乡托帕村、托帕艾日克村、康喀勒村</t>
  </si>
  <si>
    <t>新建管网26.48公里，出户支管44000米。排水检查井883个。</t>
  </si>
  <si>
    <t>生态环境局</t>
  </si>
  <si>
    <t>晁岳飞</t>
  </si>
  <si>
    <t>改善群众居住环境，提高污水治理能力</t>
  </si>
  <si>
    <t>CLX015</t>
  </si>
  <si>
    <t>策勒县策勒镇亚博依村、吾吉达库勒村、科克买提村、巴什科克买提村农村污水治理工程</t>
  </si>
  <si>
    <t>策勒县策勒镇亚博依村、吾吉达库勒村、科克买提村、巴什科克买提村</t>
  </si>
  <si>
    <t>新建管网23.57公里，出户支管71400米。排水检查井7857个</t>
  </si>
  <si>
    <t>CLX016</t>
  </si>
  <si>
    <t>策勒县奴尔乡萨依巴格就业基地建设项目</t>
  </si>
  <si>
    <t>市场建设和农村物流</t>
  </si>
  <si>
    <t>奴尔乡琼库勒村</t>
  </si>
  <si>
    <r>
      <t>在奴尔乡新建一栋2层就业基地单体建筑，总建筑面积5040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，框架结构，配套消防水池、水泵房、配电室及锅炉房等附属设施。</t>
    </r>
  </si>
  <si>
    <t>奴尔乡</t>
  </si>
  <si>
    <t>巴彦·那扎</t>
  </si>
  <si>
    <t>按照市场价进行出租，收益资金二次分配开发公益性岗位、帮扶低收入群体等，带动就业不少于50人</t>
  </si>
  <si>
    <t>CLX017</t>
  </si>
  <si>
    <t>策勒县奴尔乡特色产业温室大棚建设项目</t>
  </si>
  <si>
    <t>奴尔乡热再克村</t>
  </si>
  <si>
    <t>新建温室大棚10座，每座540平米，配套200KVA变压器1套，沉砂池1座，54平米首部泵房1座，水肥一体化设备1套，DN200输水管道12km，场内道路5.5km。</t>
  </si>
  <si>
    <t>大力发展设施农业，每年按照相应比例进行资产收益，并解决相应人员就业，确保综合收益率不低于8%</t>
  </si>
  <si>
    <t>CLX018</t>
  </si>
  <si>
    <t>策勒县奴尔乡村级公共厕所建设项目</t>
  </si>
  <si>
    <t>农村卫生厕所改造</t>
  </si>
  <si>
    <t>奴尔乡其曼巴格村、库木巴格村、亚巴格村、阿克塔什村、托万阿其玛村、阿热库木村、阿其玛村、都木村、布臧村、萨尔龙村、亚勒古孜巴格村、热再克村、亚其村、恰塔什村、巴格贝希村、琼库勒村、喀什也尔村、虽力村</t>
  </si>
  <si>
    <r>
      <t>新建公共厕所18座，每座公厕建筑面积60-80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，分为男厕和女厕，干湿分离，每座厕所均为砖混结构，基础形式为条形基础，及配套相关附属设施。</t>
    </r>
  </si>
  <si>
    <t>改善群众居住环境</t>
  </si>
  <si>
    <t>CLX019</t>
  </si>
  <si>
    <t>策勒县奴尔乡创业就业服务基地建设项目</t>
  </si>
  <si>
    <t>奴尔乡阿热库木村</t>
  </si>
  <si>
    <r>
      <t>在奴尔乡新建一栋2层小型就业服务基地单体建筑，总建筑面积5040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，框架结构，配套消防水池、水泵房、配电室及锅炉房等附属设施。</t>
    </r>
  </si>
  <si>
    <t>按照市场价进行出租，收益资金二次分配开发公益性岗位、帮扶低收入群体等，并解决群众就业</t>
  </si>
  <si>
    <t>CLX020</t>
  </si>
  <si>
    <t>策勒县奴尔乡林果业提质增效项目</t>
  </si>
  <si>
    <t>林草基地建设</t>
  </si>
  <si>
    <t>对2000亩杏子、5000亩核桃进行提质增效，包括修剪嫁接追肥等</t>
  </si>
  <si>
    <t>亩</t>
  </si>
  <si>
    <t>对林果进行提质增效使林果增产，确保群众增收</t>
  </si>
  <si>
    <t>CLX021</t>
  </si>
  <si>
    <t>策勒县恰哈乡天然草场节水灌溉项目</t>
  </si>
  <si>
    <t>恰哈乡恩尼里克村</t>
  </si>
  <si>
    <t>对恩尼力克村二小队0.5万亩天然草场铺设管道577.25千米；饮水总干管采用DN300、DN400、DN500、DN600、DN700玻璃钢管道，压力登记1.0MPa、1.6MPa，总长度7.5千米，灌溉区配主管采用250PVC-U,压力等级为0.8MPa，总长度33千米，灌水区分干管采用160PVC-U,压力等级为0.63MPa，总长度28千米，支管采用75PVC-U，压力等级为0.63MPa，总长度为525千米，每亩补助0.5万元，共2500万元</t>
  </si>
  <si>
    <t>千米</t>
  </si>
  <si>
    <t>恰哈乡</t>
  </si>
  <si>
    <t>艾克拜尔·麦提库尔班</t>
  </si>
  <si>
    <t>解决饲草问题，同时可进行土地流转增加收入，并带动不少于10人就业</t>
  </si>
  <si>
    <t>CLX022</t>
  </si>
  <si>
    <t>策勒县恰哈乡饲草料基地建设项目</t>
  </si>
  <si>
    <t>2023.03-2023.08</t>
  </si>
  <si>
    <t>恰哈乡安迪尔村</t>
  </si>
  <si>
    <t>安迪尔村浪莎水库背面新建500亩饲草料基地，配套渠道、灌溉系统等</t>
  </si>
  <si>
    <t>解决饲草问题，同时可进行土地流转增加收入</t>
  </si>
  <si>
    <t>CLX023</t>
  </si>
  <si>
    <t>策勒县恰哈乡道路改扩建项目</t>
  </si>
  <si>
    <t>农村道路建设</t>
  </si>
  <si>
    <t>克孜库底盖村、兰贵村、却如什村、红旗村、恰哈村、安巴村</t>
  </si>
  <si>
    <t xml:space="preserve">     共修建村级道路60公里，每公里40万元，其中克孜库底盖巷道7.5公里（铺油）沥青路；兰贵村新建乡村道路总计10km,却如什硬化村道5公里；红旗村3、4小队建设总长度为7.5公里，乡道扩建1公里，宽度3.5米的村级道路；安巴村建设5公里柏油路，红旗村修建村级道路15公里，恰哈村共修建村级道路10公里。</t>
  </si>
  <si>
    <t>对道路进行维修改善，确保群众出行方便</t>
  </si>
  <si>
    <t>CLX024</t>
  </si>
  <si>
    <t>恰哈乡桥梁建设项目</t>
  </si>
  <si>
    <t>恩尼里克村、乌库村</t>
  </si>
  <si>
    <t>桥梁建设2座（恩尼里克村1小队至2小队，乌库2小队)，宽6米，长10米。</t>
  </si>
  <si>
    <t>对桥梁进行维修，确保群众出行</t>
  </si>
  <si>
    <t>CLX025</t>
  </si>
  <si>
    <t>策勒县恰哈乡村级公共厕所建设项目</t>
  </si>
  <si>
    <t>恰哈乡20个村</t>
  </si>
  <si>
    <r>
      <t>新建公共厕所20座，每座公厕建筑面积60-80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，分为男厕和女厕，干湿分离，每座厕所均为砖混结构，基础形式为条形基础，及配套相关附属设施。</t>
    </r>
  </si>
  <si>
    <t>CLX026</t>
  </si>
  <si>
    <t>恰哈乡核桃树嫁接补助项目</t>
  </si>
  <si>
    <t>嫁接1000棵核桃树，每颗补助55元共计5.5万元</t>
  </si>
  <si>
    <t>棵</t>
  </si>
  <si>
    <t>CLX027</t>
  </si>
  <si>
    <t>乌鲁克萨依乡农村道路建设项目</t>
  </si>
  <si>
    <t>2023.03-2023.11</t>
  </si>
  <si>
    <t>玉龙克尔村、科克克尔村、英阿瓦提村、阿克其格村、巴达干村、色格孜勒克村</t>
  </si>
  <si>
    <t>农村道路硬化17.12公里，其中玉龙克尔村6条，共计7.7千米，科克克尔村2.8公里；巴达干村4.6公里；英阿瓦提村0.511公里；色格孜勒克村0.83公里；阿克其格村0.68公里</t>
  </si>
  <si>
    <t>乌鲁克萨依乡</t>
  </si>
  <si>
    <t>亚森江·麦麦提明</t>
  </si>
  <si>
    <t>CLX028</t>
  </si>
  <si>
    <t>策勒县乌鲁克萨依乡村级公共厕所建设项目</t>
  </si>
  <si>
    <t>2023.02-2023.08</t>
  </si>
  <si>
    <t>玉龙克尔村、科克克尔村、英阿瓦提村、玉龙村，巴达干村，色格孜勒克村、乌坦勒克村、阿克其格村</t>
  </si>
  <si>
    <r>
      <t>新建公共厕所8座，每座公厕建筑面积60-80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，分为男厕和女厕，干湿分离，每座厕所均为砖混结构，基础形式为条形基础，及配套相关附属设施。</t>
    </r>
  </si>
  <si>
    <t>CLX029</t>
  </si>
  <si>
    <t>乌鲁克萨依乡小型调蓄水工程</t>
  </si>
  <si>
    <t>乌鲁克萨依乡英阿瓦提村、巴大干村、科克克尔村</t>
  </si>
  <si>
    <t>新建4座小型蓄水池，其中计划科克克尔村新建10万立方米，其余3座均为5万立方，主要用于防汛抗旱调蓄水，正常蓄水期间用于养殖水产壮大集体经济收入。</t>
  </si>
  <si>
    <t>保障群众农用水，同时进行养殖增加群众收入</t>
  </si>
  <si>
    <t>CLX030</t>
  </si>
  <si>
    <t>乌鲁克萨依乡经济林果改良项目</t>
  </si>
  <si>
    <t>2023.6-2023.11</t>
  </si>
  <si>
    <t>乌鲁克萨依乡色格孜勒克、英阿瓦提村、科克克尔村</t>
  </si>
  <si>
    <t>在色格孜勒克村至奴尔方向的双层草场补植、嫁接1200亩地综合林果种植基地、以杏子、桃和苹果种植为主，提质改造易错季节旅游采摘果树800亩。</t>
  </si>
  <si>
    <t>CLX031</t>
  </si>
  <si>
    <t>策勒县策勒镇特色种植项目</t>
  </si>
  <si>
    <t>策勒镇恰合玛村</t>
  </si>
  <si>
    <t>对策勒镇恰合玛村700亩进行土地平整及建设防渗渠6公里，种植巴旦木400亩。</t>
  </si>
  <si>
    <t>策勒镇</t>
  </si>
  <si>
    <t>排尔哈提·伊力哈木</t>
  </si>
  <si>
    <t>提高群众种植水平，发展特色种植，提高群众收入</t>
  </si>
  <si>
    <t>CLX032</t>
  </si>
  <si>
    <t>策勒县策勒镇大棚改建项目</t>
  </si>
  <si>
    <t>策勒镇吐扎克其村、托格拉喀里村</t>
  </si>
  <si>
    <t>策勒镇改建高标准大棚20座，每座20万元。其中吐扎克其村11座，托格拉喀里村9座。</t>
  </si>
  <si>
    <t>CLX033</t>
  </si>
  <si>
    <t>策勒县策勒镇天然气入户建设项目</t>
  </si>
  <si>
    <t>农村清洁能源设施建设</t>
  </si>
  <si>
    <t xml:space="preserve"> 策勒镇萨依吾斯塘村、恰合玛村、安艾日克村、吾吉达库勒村、亚博依村、托格拉喀里村、津南新村</t>
  </si>
  <si>
    <t>为2118户接入天然气，每户0.8万，项目投资1694.4万元。其中萨依吾斯塘村208户、恰合玛村500户、安艾日克村220户、吾吉达库勒村340户、亚博依村240户、托格拉喀里村200户、津南新村410户</t>
  </si>
  <si>
    <t>天然气进行入户，使群众使用清洁能源，改善居住环境</t>
  </si>
  <si>
    <t>CLX034</t>
  </si>
  <si>
    <t>策勒县策勒镇村级公共厕所建设项目</t>
  </si>
  <si>
    <t>策勒镇8个村</t>
  </si>
  <si>
    <t>CLX035</t>
  </si>
  <si>
    <t>固拉合玛镇2023年排碱渠清淤项目</t>
  </si>
  <si>
    <t>2023.04-2023.09</t>
  </si>
  <si>
    <t>吉格代勒克乌塔克村、托格拉吾斯塘村、阿热吾斯塘村、阿热勒村、巴格艾日克村、麦迪艾尔肯村、亚普拉克村、亚喀吾斯塘村、夏普吐鲁克村、阿克依来克村、乌守吾斯塘村、盘掺村、拉依喀村、英阿瓦提村</t>
  </si>
  <si>
    <t>为固拉合玛镇吉格代勒克乌塔克村、托格拉吾斯塘村、阿热吾斯塘村、阿热勒村、巴格艾日克村、麦迪艾尔肯村、亚普拉克村、亚喀吾斯塘村、夏普吐鲁克村、阿克依来克村、乌守吾斯塘村、盘掺村、拉依喀村、英阿瓦提村等14个村70公里排碱渠进行清淤修缮。项目总投资2232万元。</t>
  </si>
  <si>
    <t>图尔洪·麦提阿孜</t>
  </si>
  <si>
    <t>对渠道进行清淤，确保群众供水</t>
  </si>
  <si>
    <t>CLX036</t>
  </si>
  <si>
    <t>固拉合玛镇2023年葡萄品种改良项目</t>
  </si>
  <si>
    <t>固拉合玛镇20个村（社区）</t>
  </si>
  <si>
    <t>对固拉合玛镇农户庭院葡萄进行昆仑紫苗木接穗，在原有葡萄老品种基础上，通过嫁接昆仑紫葡萄使得原有过时葡萄品种改造升级，适应现代农业提质增效发展趋势，共计嫁接昆仑紫苗木50万株，预计投资300万元。</t>
  </si>
  <si>
    <t>万株</t>
  </si>
  <si>
    <t>CLX037</t>
  </si>
  <si>
    <t>策勒县固拉合玛镇村级公共厕所建设项目</t>
  </si>
  <si>
    <t>2023.04-2023.07</t>
  </si>
  <si>
    <r>
      <t>在策勒县固拉合玛镇20个村委会（社区）共新建20座公厕，每座公厕建筑面积60-80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，分为男厕和女厕，干湿分离，每座厕所均为砖混结构，基础形式为条形基础，及配套相关附属设施。</t>
    </r>
  </si>
  <si>
    <t>CLX038</t>
  </si>
  <si>
    <t>策勒县固拉合玛镇垃圾暂存点建设项目</t>
  </si>
  <si>
    <t>农村垃圾治理</t>
  </si>
  <si>
    <t>幸福村、盘掺村、阿木巴尔村、买地尔艾肯村、阔什艾格勒村、给地什艾日克村、阿热吾斯塘村、拉依喀村、托格拉吾斯塘村、英阿瓦提村、亚喀吾斯塘村、亚甫拉克村、巴格艾日克村、阿热勒村、乌守吾斯塘村、阿克依来克村、地力木铁热克村、固拉合玛镇巴扎社区、吉格代勒克乌塔克村、夏普吐鲁克村</t>
  </si>
  <si>
    <r>
      <t xml:space="preserve">（一）垃圾暂存点
在策勒县固拉合玛镇 20 个村委会（社区）各新建 1 座垃圾暂存点，共新建 20 座垃圾暂存点；每座垃圾暂存点砖砌围墙 200 米，高度为 2.4 米，地面硬化 390 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；每座垃圾暂存点均为半封闭式，围墙构为砖砌围墙。
（二）设备购置
本项目每个垃圾暂存点放置 4 个垃圾船。</t>
    </r>
  </si>
  <si>
    <t>个</t>
  </si>
  <si>
    <t>对群众垃圾进行收集，改善人居环境</t>
  </si>
  <si>
    <t>CLX039</t>
  </si>
  <si>
    <t>固拉合玛镇林果业标准化生产建设项目</t>
  </si>
  <si>
    <t>对固拉合玛镇核桃树、红枣树、杏树、樱桃树、梨树合计16502亩果树进行提质增效，主要包括修剪、病虫害防治及增施生物肥等，修剪150元/亩，需要资金247.53万元；病虫害防治130元/亩，需要资金214.526万元；施肥追肥250元/亩，需要资金412.55万元，项目待摊费60万元，项目总投资590万元。</t>
  </si>
  <si>
    <t>CLX040</t>
  </si>
  <si>
    <t>策勒县固拉合玛镇农副产品保鲜仓储设施建设项目</t>
  </si>
  <si>
    <t>农产品仓储保鲜冷链基础设施建设</t>
  </si>
  <si>
    <t>固拉合玛镇拉依喀村</t>
  </si>
  <si>
    <r>
      <t xml:space="preserve">（一）农副产品保鲜仓储
新建容量为 1500 吨的农副产品保鲜仓储设施一座，总用地面积 7000 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 xml:space="preserve">，总建筑面积为 1750 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 xml:space="preserve">，其中 3 间库房，每间库房的建筑面积为 36 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 xml:space="preserve">，总面积为 108 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 xml:space="preserve"> 。仓储设施为钢结构，基础形式为柱下独立基础；包括装饰装修、电气、消防、采暖、通风配套等工程。
（二）室外附属配套工程
新建室外地面硬化面积为 5000 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 xml:space="preserve">，铁艺围墙 400-600 米，铁艺大门成品
1 个，值班室建筑面积 60 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 xml:space="preserve">，配电室建筑面积 130 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，消防水池面积 300m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，为砖混结构，基础形式为条形基础。室外给水管网为 200 米，室外排水管网为200 米，室外电气管网为 500 米。
（三）设备购置：包括控制系统、制冷系统、库房保温、冷链运输车等。</t>
    </r>
  </si>
  <si>
    <t>吨</t>
  </si>
  <si>
    <t>每年按照相应比例进行资产收益，并解决相应人员就业，确保综合收益率不低于8%</t>
  </si>
  <si>
    <t>CLX041</t>
  </si>
  <si>
    <t>固拉合玛镇畜牧配种技术服务站建设项目</t>
  </si>
  <si>
    <t>固拉合玛镇建设乡级配种站1座，建设面积400平方米（消毒室1间20平方米，设备间100平方米，配种室2间每间80平方米，计160平方米，冷藏库1间20平方米，兽医室50平方米，化验室50平方米），砖混结构，每平方米造价1200元，共计48万元；带地面30公分地坪硬化、围墙500米，17.5万元；500平方米院内地坪，每平方米150元计7.5万元；采购设备及基础设施配套227万元。</t>
  </si>
  <si>
    <t>对牲畜进行配种，提高产崽率，增收群众收入</t>
  </si>
  <si>
    <t>CLX042</t>
  </si>
  <si>
    <t>固拉合玛镇2023年农业综合交易市场项目</t>
  </si>
  <si>
    <t>2023.04-2023.08</t>
  </si>
  <si>
    <t>在固拉合玛镇东风加油站对面新建一个农业综合交易市场，包含2栋商铺，上下两层，建筑面积1800平米；一个6000平米的交易市场；6间库房，每间150平米；6座冷库，每座120平米；1座3000平米停车场，配套给排水等相关附属设施。</t>
  </si>
  <si>
    <t>平米</t>
  </si>
  <si>
    <t>CLX043</t>
  </si>
  <si>
    <t>博斯坦乡农村电网升级改造项目</t>
  </si>
  <si>
    <t>农村电网建设</t>
  </si>
  <si>
    <t>博斯坦乡吉格代博斯坦村、亚喀喀什村</t>
  </si>
  <si>
    <t>农村电网改造243户，其中吉格代博斯坦村33户，亚喀喀什村210户，每户补助0.2万元</t>
  </si>
  <si>
    <t>博斯坦乡</t>
  </si>
  <si>
    <t>阿依姆妮萨·艾则孜</t>
  </si>
  <si>
    <t>对群众电网进行升级改造，确保群众用地安全</t>
  </si>
  <si>
    <t>CLX044</t>
  </si>
  <si>
    <t>博斯坦乡农村道路建设项目</t>
  </si>
  <si>
    <t>博斯坦乡布藏克尔吐维村；阿其玛村；阿热萨依村；阿亚克喀拉苏村；迈丹推孜村；吉格代博斯坦村</t>
  </si>
  <si>
    <t>新建农村道路15.5公里，其中布藏克尔吐维村1.5公里；阿其玛村3公里；阿热萨依村3公里；阿亚克喀拉苏村1公里；迈丹推孜村2公里；吉格代博斯坦村5公里；每公里补助30万元。</t>
  </si>
  <si>
    <t>CLX045</t>
  </si>
  <si>
    <t>策勒县博斯坦乡村级公共厕所建设项目</t>
  </si>
  <si>
    <t>阿喀新村、亚喀喀什村、乃则巴格村、墩巴格村、吉格代博斯坦村、阿其玛村、阿热萨依村、加依推孜村、巴格贝希村、阿亚克喀拉苏村、布藏克尔推维村</t>
  </si>
  <si>
    <r>
      <t>新建公共厕所11座，每座公厕建筑面积60-80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，分为男厕和女厕，干湿分离，每座厕所均为砖混结构，基础形式为条形基础，及配套相关附属设施。</t>
    </r>
  </si>
  <si>
    <t>CLX046</t>
  </si>
  <si>
    <t>博斯坦乡林果提质增效项目</t>
  </si>
  <si>
    <t>1500亩杏树嫁接，每亩补助0.2万元。20000颗沙枣树嫁接，每颗补助5元。</t>
  </si>
  <si>
    <t>CLX047</t>
  </si>
  <si>
    <t>策勒县红枣深加工固体饮料建设项目</t>
  </si>
  <si>
    <t>产地产加工和精深加工</t>
  </si>
  <si>
    <t>策勒县工业园区</t>
  </si>
  <si>
    <t>1.研发生产红枣粉、谷物冲调类、奶茶类等功能性系列产品；2.建设食品级标准厂房2000平方米；仓库、检测及配套辅助设施建筑面积200平方米，总建筑面积2200平方米；3. 生产工艺：①枣粉工艺：清洗筛选---去核---切片粉碎——低温烘干---超微粉碎---配料混料---包装---检测检验---产品入库；②奶茶粉工艺:三维混料——直螺杆包装；③谷物冲调粉工艺:双螺杆膨化——微波干燥杀菌——水冷粉碎——三维混料——斜螺杆包装；4.培训、测试运行、投入生产、实现量产、创建品牌，提升完善加工能力、拓展销售渠道，全方位提升林果产品附加值。</t>
  </si>
  <si>
    <t>阿迪力·艾则孜</t>
  </si>
  <si>
    <t>CLX048</t>
  </si>
  <si>
    <t>策勒乡保鲜冷藏库建设项目</t>
  </si>
  <si>
    <t>策勒乡巴什玉吉买村</t>
  </si>
  <si>
    <t>在策勒乡巴什玉吉买村新建100平米彩钢结构的冷库一座及附属配套设施。</t>
  </si>
  <si>
    <t>CLX049</t>
  </si>
  <si>
    <t>策勒县策勒乡村级公共厕所建设项目</t>
  </si>
  <si>
    <t>策勒乡15个村</t>
  </si>
  <si>
    <r>
      <t>新建公共厕所15座，每座公厕建筑面积60-80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，分为男厕和女厕，干湿分离，每座厕所均为砖混结构，基础形式为条形基础，及配套相关附属设施。</t>
    </r>
  </si>
  <si>
    <t>CLX050</t>
  </si>
  <si>
    <t>策勒县达玛沟乡温室大棚建设项目</t>
  </si>
  <si>
    <t>喀什托格拉克村、乔克巴什村、普那克奥尔曼村、喀克夏勒村</t>
  </si>
  <si>
    <t>修建温室大棚11座，每座750平米，其中喀什托格拉克村8座、乔克巴什村1座、普那克奥尔曼村1、喀克夏勒村1座，每座300000元。</t>
  </si>
  <si>
    <t>阿布来提·阿卜杜海外尔</t>
  </si>
  <si>
    <t>CLX051</t>
  </si>
  <si>
    <t>策勒县达玛沟乡排碱渠清淤维修项目</t>
  </si>
  <si>
    <t>新建/改建</t>
  </si>
  <si>
    <t>达玛沟乡达什库勒村、乔克巴什村、喀什托格拉克村、依来克吾斯塘村、古勒铁日干村、琼库勒村、硝尔哈纳村、帕其坎特村、普纳克村、英吾斯塘村、光明村、吐格曼村、喀克夏勒村、乌喀里喀什村、阿亚克乔喀巴什村、普纳克奥尔曼村等17个村</t>
  </si>
  <si>
    <t>为达玛沟乡17个村70公里排碱渠进行清淤修缮，每公里30万元。</t>
  </si>
  <si>
    <t>CLX052</t>
  </si>
  <si>
    <t>策勒县达玛沟乡村级公共厕所建设项目</t>
  </si>
  <si>
    <t>达玛沟乡达什库勒村、乔克巴什村、喀什托格拉克村、依来克吾斯塘村、古勒铁日干村、琼库勒村、硝尔哈纳村、帕其砍特村、普那克村、玛勒卡勒干村、英吾斯塘村、光明村、阿亚克乔克巴什村、喀克夏勒村、普那克奥尔曼村、乌卡里喀什村、吐格曼村</t>
  </si>
  <si>
    <r>
      <t>新建公共厕所17座，每座公厕建筑面积60-80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，分为男厕和女厕，干湿分离，每座厕所均为砖混结构，基础形式为条形基础，及配套相关附属设施。</t>
    </r>
  </si>
  <si>
    <t>CLX053</t>
  </si>
  <si>
    <t>达玛沟乡饲草料储备库建设项目</t>
  </si>
  <si>
    <t>达玛沟乡达什库勒村</t>
  </si>
  <si>
    <t>新建饲草料储备库1栋600平方米及相应配套设施，预计每平方米2500元。</t>
  </si>
  <si>
    <t>CLX054</t>
  </si>
  <si>
    <t>策勒县达玛沟乡冷库建设项目</t>
  </si>
  <si>
    <t>达玛沟乡普那克奥尔曼村、光明村</t>
  </si>
  <si>
    <t>建立200平方米的冷库2座，其中普那克奥尔曼村1座200平方米、光明村1座200平方米</t>
  </si>
  <si>
    <t>CLX055</t>
  </si>
  <si>
    <t>策勒县山区农村垃圾填埋场建设项目</t>
  </si>
  <si>
    <t>山区乡建设1座日处理50吨生活垃圾处理厂及配套设施。</t>
  </si>
  <si>
    <t>对群众垃圾进行处理，改善人居环境</t>
  </si>
  <si>
    <t>CLX056</t>
  </si>
  <si>
    <t>策勒县农村垃圾填埋场建设项目</t>
  </si>
  <si>
    <t>CLX057</t>
  </si>
  <si>
    <t>策勒县万亩绿色葡萄生产基地建设项目</t>
  </si>
  <si>
    <t>策勒县津南新村</t>
  </si>
  <si>
    <t>对8705亩葡萄进行标准化建设，采购和安装Y字型一次成型架22.774万跟，加强顶桩3.482万根，φ3mm塑钢拉线81吨，新栽植葡萄4000亩，栽植株行距0.5*6m（222株/亩），栽植赤霞珠、贵人香等葡萄新品种，一年生地径0.7公分以上，新栽植数量88.80万株；购置埋藤机20台，扒土机20台，自走式开沟施肥机20台，开沟机20台，避让式割草机20台，背负式割草机50台，打药机10套，植保无人机10套，葡萄日常管理工具200套。</t>
  </si>
  <si>
    <t>林草局</t>
  </si>
  <si>
    <t>刘德忠</t>
  </si>
  <si>
    <t>CLX058</t>
  </si>
  <si>
    <t>和田地区策勒县博斯坦乡污水处理厂及排水管网建设项目</t>
  </si>
  <si>
    <t>新建排水管道总长10千米，建设A2O处理工艺污水处理厂一座，建设规模1000立方米/日</t>
  </si>
  <si>
    <t>CLX059</t>
  </si>
  <si>
    <t>和田地区策勒县奴尔乡污水处理厂及排水管网建设项目</t>
  </si>
  <si>
    <t>新建排水管道总长22千米，建设A2O处理工艺污水处理厂一座，建设规模3000立方米/日</t>
  </si>
  <si>
    <t>CLX060</t>
  </si>
  <si>
    <t>和田地区策勒县恰哈乡污水处理厂及排水管网建设项目</t>
  </si>
  <si>
    <t>新建排水管道总长25千米，建设A2O处理工艺污水处理厂一座，建设规模2000立方米/日</t>
  </si>
  <si>
    <t>CLX061</t>
  </si>
  <si>
    <t>和田地区策勒县乌鲁克萨依乡污水处理厂及排水管网建设项目</t>
  </si>
  <si>
    <t>新建排水管道总长6千米，建设A2O处理工艺污水处理厂一座，建设规模1000立方米/日</t>
  </si>
  <si>
    <t>CLX062</t>
  </si>
  <si>
    <t>策勒县困难群众饮用低氟边销茶项目</t>
  </si>
  <si>
    <t>困难群众饮用低氟茶</t>
  </si>
  <si>
    <t>对全县建档立卡脱贫不稳定户2862户，边缘易致贫户3653户，突发严重困难户1282户，共计7797户完成“健康饮茶”“送茶入户”，每户发放价值60元标准的边销茶，共计46.782万元</t>
  </si>
  <si>
    <t>统战部</t>
  </si>
  <si>
    <t>李凤翔</t>
  </si>
  <si>
    <t>用于7797户困难群众饮茶</t>
  </si>
  <si>
    <t>CLX063</t>
  </si>
  <si>
    <t>乌鲁克萨依乡高标准农田建设项目</t>
  </si>
  <si>
    <t>阿克其格村、科克克尔村</t>
  </si>
  <si>
    <t>对阿克其格村和科克克尔村农户小块土地及村集体土地共计500亩土地进行高标准平整，并配套管道及附属设施建设，提高土地利用效率，增加农户及村集体经济收入。</t>
  </si>
  <si>
    <t>对土地进行平整，提高机械化能力</t>
  </si>
  <si>
    <t>CLX064</t>
  </si>
  <si>
    <t>固拉合玛镇亚喀乌斯塘村创业市场建设项目</t>
  </si>
  <si>
    <t>固拉合玛镇亚喀乌斯塘村</t>
  </si>
  <si>
    <t>新建一栋地上2层创业市场共计1296平米，其中：一层建筑面积704平米，二层建筑面积592平米。配套水电暖气等附属设施。</t>
  </si>
  <si>
    <t>CLX065</t>
  </si>
  <si>
    <t>策勒县困难家庭人员公益性岗位项目</t>
  </si>
  <si>
    <t>为759名已脱贫户（含监测对象）困难家庭人员设立公益性岗位，每人每月补助2000元</t>
  </si>
  <si>
    <t>人社局</t>
  </si>
  <si>
    <t>陈忠星</t>
  </si>
  <si>
    <t>通过该项目的实施，可解决已脱贫户（含监测对象）759人就业，增加困难家庭人员收入</t>
  </si>
  <si>
    <t>CLX066</t>
  </si>
  <si>
    <t>策勒县现代设施农业产业园（二期）建设项目</t>
  </si>
  <si>
    <r>
      <t>建设3000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（150mX20m）日光温室大棚120座(包含水肥一体化、滴灌带系统、物资轨道系统、种植基质以及物联网系统等)，共计360000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。打井 1 眼， 口径为219，深度为200m，及水、电、路、绿化等附属配套设施。</t>
    </r>
  </si>
  <si>
    <t>CLX067</t>
  </si>
  <si>
    <t>策勒县壮大村集体经济（购牛）项目</t>
  </si>
  <si>
    <t>采购1000头种牛，每头采购价格为24000元，体重不低500公斤，年龄2至3岁，健康无疾病</t>
  </si>
  <si>
    <t>头</t>
  </si>
  <si>
    <t>托养至企业，每年按照政府投资进行资产收益，并解决当地人员就业，确保综合收益率不低于8%</t>
  </si>
  <si>
    <t>CLX068</t>
  </si>
  <si>
    <t>策勒县林果机械配套建设项目</t>
  </si>
  <si>
    <t>购置配套林果修剪高空云盘修剪机80台，林果采收高空升降机30套，大型林果打药无人机10套，全自动自走式打药机10台。</t>
  </si>
  <si>
    <t>台</t>
  </si>
  <si>
    <t>林德忠</t>
  </si>
  <si>
    <t>进一步配套完善林果修剪，有害生物防治设备，减少工作量，降低林果劳动成本，加快各项果树增产增效管理及病虫防治</t>
  </si>
  <si>
    <t>CLX069</t>
  </si>
  <si>
    <t>和田地区策勒县智慧林果数字化产业链建设项目</t>
  </si>
  <si>
    <t>策勒乡阿日希村</t>
  </si>
  <si>
    <t>用于设备数字化改造升级，DIS系统是基于设备-WEB结构的数字化产地仓服务平台，与DIS系列产品配合使用，可以创建任何模块的工业数据的监控与数据分析系统，在实现现场工业设备远程监控的同时，可以进行数据的采集、监视、报警、分析，实现现场设施设备的可视化管理操作。具体包括DIS 整套集成硬件部署、DIS 硬件光学硬件传感器、DIS 高通量硬件拟态硬件、DIS 硬件固定算力传输器、DIS-PLC 集成电控、DIS产线数据识别、数据收录、硬件管理系统、数据爬虫、DIS设备工控机管理解决方案。</t>
  </si>
  <si>
    <t>套</t>
  </si>
  <si>
    <t>按亩均产值300-500kg/亩计算，1个数字化产地仓可辐射林地范围0.8-1万亩土地，辐射带动周边农户5000户；2022年预计红枣通货6000元/吨，商品处理后预估可达11000元/吨，按平均亩产350公斤计算，预计每亩增产1750元</t>
  </si>
  <si>
    <t>CLX070</t>
  </si>
  <si>
    <t>策勒县万亩生态屏障基础设施建设项目</t>
  </si>
  <si>
    <t>新建10000亩葡萄基地并配套相关附属设施</t>
  </si>
  <si>
    <t>为10000亩地配套灌溉设施，建设灌溉问题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</si>
</sst>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0_ "/>
    <numFmt numFmtId="178" formatCode="0_ "/>
  </numFmts>
  <fonts count="34">
    <font>
      <sz val="11"/>
      <color theme="1"/>
      <name val="宋体"/>
      <charset val="134"/>
      <scheme val="minor"/>
    </font>
    <font>
      <sz val="11"/>
      <name val="方正小标宋简体"/>
      <charset val="134"/>
    </font>
    <font>
      <sz val="12"/>
      <name val="方正楷体简体"/>
      <charset val="134"/>
    </font>
    <font>
      <b/>
      <sz val="10"/>
      <name val="方正楷体简体"/>
      <charset val="134"/>
    </font>
    <font>
      <sz val="12"/>
      <name val="方正黑体简体"/>
      <charset val="134"/>
    </font>
    <font>
      <sz val="10"/>
      <color theme="1"/>
      <name val="仿宋_GB2312"/>
      <charset val="134"/>
    </font>
    <font>
      <sz val="11"/>
      <name val="Times New Roman"/>
      <charset val="134"/>
    </font>
    <font>
      <sz val="20"/>
      <name val="方正小标宋简体"/>
      <charset val="134"/>
    </font>
    <font>
      <sz val="10"/>
      <name val="仿宋_GB2312"/>
      <charset val="134"/>
    </font>
    <font>
      <sz val="12"/>
      <name val="宋体"/>
      <charset val="134"/>
    </font>
    <font>
      <b/>
      <sz val="12"/>
      <name val="黑体"/>
      <charset val="134"/>
    </font>
    <font>
      <b/>
      <sz val="12"/>
      <name val="方正公文楷体"/>
      <charset val="134"/>
    </font>
    <font>
      <sz val="26"/>
      <name val="方正小标宋简体"/>
      <charset val="134"/>
    </font>
    <font>
      <sz val="16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9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30" fillId="13" borderId="14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/>
    <xf numFmtId="0" fontId="0" fillId="0" borderId="0" xfId="0" applyFont="1" applyFill="1" applyAlignment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178" fontId="6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/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8" fontId="3" fillId="0" borderId="3" xfId="0" applyNumberFormat="1" applyFont="1" applyFill="1" applyBorder="1" applyAlignment="1">
      <alignment horizontal="center" vertical="center" wrapText="1"/>
    </xf>
    <xf numFmtId="178" fontId="3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178" fontId="0" fillId="0" borderId="0" xfId="0" applyNumberFormat="1" applyFont="1" applyFill="1" applyAlignment="1">
      <alignment horizontal="center"/>
    </xf>
    <xf numFmtId="10" fontId="0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178" fontId="9" fillId="0" borderId="0" xfId="0" applyNumberFormat="1" applyFont="1" applyFill="1" applyAlignment="1">
      <alignment horizontal="center" vertical="center" wrapText="1"/>
    </xf>
    <xf numFmtId="10" fontId="9" fillId="0" borderId="0" xfId="0" applyNumberFormat="1" applyFont="1" applyFill="1" applyAlignment="1">
      <alignment horizontal="center" vertical="center" wrapText="1"/>
    </xf>
    <xf numFmtId="178" fontId="9" fillId="0" borderId="0" xfId="0" applyNumberFormat="1" applyFont="1" applyFill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78" fontId="10" fillId="0" borderId="5" xfId="0" applyNumberFormat="1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178" fontId="10" fillId="0" borderId="6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10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10" fontId="9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10" fontId="10" fillId="0" borderId="7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0" fontId="11" fillId="0" borderId="7" xfId="0" applyNumberFormat="1" applyFont="1" applyFill="1" applyBorder="1" applyAlignment="1">
      <alignment horizontal="center" vertical="center" wrapText="1"/>
    </xf>
    <xf numFmtId="10" fontId="5" fillId="0" borderId="7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0</xdr:colOff>
      <xdr:row>45</xdr:row>
      <xdr:rowOff>0</xdr:rowOff>
    </xdr:from>
    <xdr:to>
      <xdr:col>8</xdr:col>
      <xdr:colOff>79375</xdr:colOff>
      <xdr:row>45</xdr:row>
      <xdr:rowOff>739775</xdr:rowOff>
    </xdr:to>
    <xdr:sp>
      <xdr:nvSpPr>
        <xdr:cNvPr id="2" name="Text Box 9540"/>
        <xdr:cNvSpPr txBox="1"/>
      </xdr:nvSpPr>
      <xdr:spPr>
        <a:xfrm>
          <a:off x="9025890" y="39103300"/>
          <a:ext cx="7937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79375</xdr:colOff>
      <xdr:row>45</xdr:row>
      <xdr:rowOff>739775</xdr:rowOff>
    </xdr:to>
    <xdr:sp>
      <xdr:nvSpPr>
        <xdr:cNvPr id="3" name="Text Box 9540"/>
        <xdr:cNvSpPr txBox="1"/>
      </xdr:nvSpPr>
      <xdr:spPr>
        <a:xfrm>
          <a:off x="9025890" y="39103300"/>
          <a:ext cx="79375" cy="7397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10"/>
  <sheetViews>
    <sheetView showZeros="0" view="pageBreakPreview" zoomScale="85" zoomScaleNormal="70" zoomScaleSheetLayoutView="85" topLeftCell="B1" workbookViewId="0">
      <selection activeCell="E6" sqref="E6"/>
    </sheetView>
  </sheetViews>
  <sheetFormatPr defaultColWidth="8.89166666666667" defaultRowHeight="13.5"/>
  <cols>
    <col min="1" max="1" width="10.775" style="39" customWidth="1"/>
    <col min="2" max="2" width="8.775" style="39" customWidth="1"/>
    <col min="3" max="3" width="13.675" style="39" customWidth="1"/>
    <col min="4" max="4" width="8.775" style="40" customWidth="1"/>
    <col min="5" max="5" width="11.0166666666667" style="41" customWidth="1"/>
    <col min="6" max="6" width="8.775" style="42" customWidth="1"/>
    <col min="7" max="7" width="8.775" style="40" customWidth="1"/>
    <col min="8" max="8" width="8.775" style="41" customWidth="1"/>
    <col min="9" max="9" width="8.775" style="42" customWidth="1"/>
    <col min="10" max="10" width="8.775" style="40" customWidth="1"/>
    <col min="11" max="11" width="10.7333333333333" style="41" customWidth="1"/>
    <col min="12" max="12" width="8.775" style="42" customWidth="1"/>
    <col min="13" max="13" width="8.775" style="40" customWidth="1"/>
    <col min="14" max="14" width="8.775" style="41" customWidth="1"/>
    <col min="15" max="15" width="8.775" style="42" customWidth="1"/>
    <col min="16" max="16" width="8.775" style="40" customWidth="1"/>
    <col min="17" max="17" width="10.1416666666667" style="41" customWidth="1"/>
    <col min="18" max="18" width="8.775" style="42" customWidth="1"/>
    <col min="19" max="19" width="8.775" style="40" customWidth="1"/>
    <col min="20" max="20" width="8.775" style="41" customWidth="1"/>
    <col min="21" max="21" width="8.775" style="42" customWidth="1"/>
    <col min="22" max="22" width="8.775" style="40" customWidth="1"/>
    <col min="23" max="23" width="8.775" style="41" customWidth="1"/>
    <col min="24" max="24" width="8.775" style="42" customWidth="1"/>
    <col min="25" max="25" width="8.775" style="40" customWidth="1"/>
    <col min="26" max="26" width="8.775" style="41" customWidth="1"/>
    <col min="27" max="27" width="8.775" style="42" customWidth="1"/>
    <col min="28" max="28" width="8.89166666666667" style="39"/>
    <col min="29" max="29" width="11.175" style="39" customWidth="1"/>
    <col min="30" max="16384" width="8.89166666666667" style="39"/>
  </cols>
  <sheetData>
    <row r="1" s="34" customFormat="1" ht="40" customHeight="1" spans="1:29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="35" customFormat="1" ht="20" customHeight="1" spans="1:29">
      <c r="A2" s="35" t="s">
        <v>1</v>
      </c>
      <c r="D2" s="44"/>
      <c r="E2" s="44"/>
      <c r="F2" s="45"/>
      <c r="H2" s="46"/>
      <c r="I2" s="60"/>
      <c r="K2" s="44"/>
      <c r="L2" s="45"/>
      <c r="N2" s="44"/>
      <c r="O2" s="45"/>
      <c r="Q2" s="44"/>
      <c r="R2" s="45"/>
      <c r="T2" s="44"/>
      <c r="U2" s="45"/>
      <c r="V2" s="61"/>
      <c r="W2" s="61"/>
      <c r="X2" s="61"/>
      <c r="Y2" s="35" t="s">
        <v>2</v>
      </c>
      <c r="AC2" s="61"/>
    </row>
    <row r="3" s="36" customFormat="1" ht="70" customHeight="1" spans="1:29">
      <c r="A3" s="47" t="s">
        <v>3</v>
      </c>
      <c r="B3" s="47" t="s">
        <v>4</v>
      </c>
      <c r="C3" s="48" t="s">
        <v>5</v>
      </c>
      <c r="D3" s="47" t="s">
        <v>6</v>
      </c>
      <c r="E3" s="49"/>
      <c r="F3" s="50"/>
      <c r="G3" s="47"/>
      <c r="H3" s="49"/>
      <c r="I3" s="50"/>
      <c r="J3" s="47"/>
      <c r="K3" s="49"/>
      <c r="L3" s="50"/>
      <c r="M3" s="47"/>
      <c r="N3" s="49"/>
      <c r="O3" s="50"/>
      <c r="P3" s="47"/>
      <c r="Q3" s="49"/>
      <c r="R3" s="50"/>
      <c r="S3" s="47"/>
      <c r="T3" s="49"/>
      <c r="U3" s="50"/>
      <c r="V3" s="47"/>
      <c r="W3" s="49"/>
      <c r="X3" s="50"/>
      <c r="Y3" s="47"/>
      <c r="Z3" s="49"/>
      <c r="AA3" s="62"/>
      <c r="AB3" s="63" t="s">
        <v>7</v>
      </c>
      <c r="AC3" s="63" t="s">
        <v>8</v>
      </c>
    </row>
    <row r="4" s="36" customFormat="1" ht="80" customHeight="1" spans="1:29">
      <c r="A4" s="47"/>
      <c r="B4" s="47"/>
      <c r="C4" s="51"/>
      <c r="D4" s="47" t="s">
        <v>9</v>
      </c>
      <c r="E4" s="49" t="s">
        <v>10</v>
      </c>
      <c r="F4" s="50" t="s">
        <v>11</v>
      </c>
      <c r="G4" s="47" t="s">
        <v>12</v>
      </c>
      <c r="H4" s="49" t="s">
        <v>10</v>
      </c>
      <c r="I4" s="50" t="s">
        <v>11</v>
      </c>
      <c r="J4" s="47" t="s">
        <v>13</v>
      </c>
      <c r="K4" s="49" t="s">
        <v>10</v>
      </c>
      <c r="L4" s="50" t="s">
        <v>11</v>
      </c>
      <c r="M4" s="47" t="s">
        <v>14</v>
      </c>
      <c r="N4" s="49" t="s">
        <v>10</v>
      </c>
      <c r="O4" s="50" t="s">
        <v>11</v>
      </c>
      <c r="P4" s="47" t="s">
        <v>15</v>
      </c>
      <c r="Q4" s="49" t="s">
        <v>10</v>
      </c>
      <c r="R4" s="50" t="s">
        <v>11</v>
      </c>
      <c r="S4" s="47" t="s">
        <v>16</v>
      </c>
      <c r="T4" s="49" t="s">
        <v>10</v>
      </c>
      <c r="U4" s="50" t="s">
        <v>11</v>
      </c>
      <c r="V4" s="47" t="s">
        <v>17</v>
      </c>
      <c r="W4" s="49" t="s">
        <v>10</v>
      </c>
      <c r="X4" s="50" t="s">
        <v>11</v>
      </c>
      <c r="Y4" s="47" t="s">
        <v>18</v>
      </c>
      <c r="Z4" s="49" t="s">
        <v>10</v>
      </c>
      <c r="AA4" s="62" t="s">
        <v>11</v>
      </c>
      <c r="AB4" s="63"/>
      <c r="AC4" s="63"/>
    </row>
    <row r="5" s="37" customFormat="1" ht="45" customHeight="1" spans="1:29">
      <c r="A5" s="52" t="s">
        <v>19</v>
      </c>
      <c r="B5" s="52"/>
      <c r="C5" s="52"/>
      <c r="D5" s="53"/>
      <c r="E5" s="53"/>
      <c r="F5" s="54"/>
      <c r="G5" s="53"/>
      <c r="H5" s="53"/>
      <c r="I5" s="54"/>
      <c r="J5" s="53"/>
      <c r="K5" s="53"/>
      <c r="L5" s="54"/>
      <c r="M5" s="53"/>
      <c r="N5" s="53"/>
      <c r="O5" s="54"/>
      <c r="P5" s="53"/>
      <c r="Q5" s="53"/>
      <c r="R5" s="54"/>
      <c r="S5" s="53"/>
      <c r="T5" s="53"/>
      <c r="U5" s="54"/>
      <c r="V5" s="53"/>
      <c r="W5" s="53"/>
      <c r="X5" s="54"/>
      <c r="Y5" s="53"/>
      <c r="Z5" s="53"/>
      <c r="AA5" s="64"/>
      <c r="AB5" s="52"/>
      <c r="AC5" s="52"/>
    </row>
    <row r="6" s="38" customFormat="1" ht="160" customHeight="1" spans="1:29">
      <c r="A6" s="55" t="s">
        <v>20</v>
      </c>
      <c r="B6" s="56">
        <v>73</v>
      </c>
      <c r="C6" s="57">
        <v>143951.864</v>
      </c>
      <c r="D6" s="55">
        <v>31</v>
      </c>
      <c r="E6" s="58">
        <v>71736.57</v>
      </c>
      <c r="F6" s="59">
        <f>E6/C6</f>
        <v>0.498337208054492</v>
      </c>
      <c r="G6" s="55">
        <v>2</v>
      </c>
      <c r="H6" s="58">
        <v>2673.6</v>
      </c>
      <c r="I6" s="59">
        <f>H6/C6</f>
        <v>0.0185728751661041</v>
      </c>
      <c r="J6" s="55">
        <v>36</v>
      </c>
      <c r="K6" s="58">
        <v>67644.91</v>
      </c>
      <c r="L6" s="59">
        <f>K6/C6</f>
        <v>0.469913401051896</v>
      </c>
      <c r="M6" s="55"/>
      <c r="N6" s="58"/>
      <c r="O6" s="59"/>
      <c r="P6" s="55">
        <v>1</v>
      </c>
      <c r="Q6" s="58">
        <v>1350</v>
      </c>
      <c r="R6" s="59">
        <f>Q6/C6</f>
        <v>0.00937813490209477</v>
      </c>
      <c r="S6" s="55"/>
      <c r="T6" s="58"/>
      <c r="U6" s="59"/>
      <c r="V6" s="55">
        <v>1</v>
      </c>
      <c r="W6" s="58">
        <v>200</v>
      </c>
      <c r="X6" s="59">
        <f>W6/C6</f>
        <v>0.00138935331882886</v>
      </c>
      <c r="Y6" s="55">
        <v>2</v>
      </c>
      <c r="Z6" s="58">
        <v>346.782</v>
      </c>
      <c r="AA6" s="65">
        <f>Z6/C6</f>
        <v>0.00240901361305054</v>
      </c>
      <c r="AB6" s="55">
        <v>3</v>
      </c>
      <c r="AC6" s="55">
        <v>10344.28</v>
      </c>
    </row>
    <row r="10" spans="3:27">
      <c r="C10" s="40"/>
      <c r="D10" s="41"/>
      <c r="E10" s="42"/>
      <c r="F10" s="40"/>
      <c r="G10" s="41"/>
      <c r="H10" s="42"/>
      <c r="I10" s="40"/>
      <c r="J10" s="41"/>
      <c r="K10" s="42"/>
      <c r="L10" s="40"/>
      <c r="M10" s="41"/>
      <c r="N10" s="42"/>
      <c r="O10" s="40"/>
      <c r="P10" s="41"/>
      <c r="Q10" s="42"/>
      <c r="R10" s="40"/>
      <c r="S10" s="41"/>
      <c r="T10" s="42"/>
      <c r="U10" s="40"/>
      <c r="V10" s="41"/>
      <c r="W10" s="42"/>
      <c r="X10" s="40"/>
      <c r="Y10" s="41"/>
      <c r="Z10" s="42"/>
      <c r="AA10" s="39"/>
    </row>
  </sheetData>
  <mergeCells count="9">
    <mergeCell ref="A1:AC1"/>
    <mergeCell ref="A2:G2"/>
    <mergeCell ref="Y2:AB2"/>
    <mergeCell ref="D3:AA3"/>
    <mergeCell ref="A3:A4"/>
    <mergeCell ref="B3:B4"/>
    <mergeCell ref="C3:C4"/>
    <mergeCell ref="AB3:AB4"/>
    <mergeCell ref="AC3:AC4"/>
  </mergeCells>
  <pageMargins left="0.590277777777778" right="0.196527777777778" top="0.751388888888889" bottom="0.751388888888889" header="0.298611111111111" footer="0.298611111111111"/>
  <pageSetup paperSize="8" scale="76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80"/>
  <sheetViews>
    <sheetView tabSelected="1" zoomScale="40" zoomScaleNormal="40" workbookViewId="0">
      <pane ySplit="6" topLeftCell="A70" activePane="bottomLeft" state="frozen"/>
      <selection/>
      <selection pane="bottomLeft" activeCell="AK16" sqref="AK16"/>
    </sheetView>
  </sheetViews>
  <sheetFormatPr defaultColWidth="9" defaultRowHeight="15"/>
  <cols>
    <col min="1" max="1" width="5.925" style="8" customWidth="1"/>
    <col min="2" max="2" width="10.9416666666667" style="8" customWidth="1"/>
    <col min="3" max="3" width="24.4083333333333" style="8" customWidth="1"/>
    <col min="4" max="4" width="8.775" style="8" customWidth="1"/>
    <col min="5" max="5" width="12.4916666666667" style="8" customWidth="1"/>
    <col min="6" max="6" width="8.70833333333333" style="8" customWidth="1"/>
    <col min="7" max="7" width="9.4" style="8" customWidth="1"/>
    <col min="8" max="8" width="37.8" style="8" customWidth="1"/>
    <col min="9" max="9" width="67.7916666666667" style="9" customWidth="1"/>
    <col min="10" max="10" width="10.7083333333333" style="8" customWidth="1"/>
    <col min="11" max="11" width="10.1416666666667" style="8" customWidth="1"/>
    <col min="12" max="12" width="11.25" style="8" customWidth="1"/>
    <col min="13" max="13" width="13.75" style="10" customWidth="1"/>
    <col min="14" max="14" width="12.0833333333333" style="10" customWidth="1"/>
    <col min="15" max="15" width="12.95" style="10" customWidth="1"/>
    <col min="16" max="16" width="12.1333333333333" style="10" customWidth="1"/>
    <col min="17" max="17" width="10.8916666666667" style="10" customWidth="1"/>
    <col min="18" max="18" width="11.425" style="10" customWidth="1"/>
    <col min="19" max="20" width="11.25" style="10" customWidth="1"/>
    <col min="21" max="21" width="10.475" style="10" customWidth="1"/>
    <col min="22" max="22" width="9.99166666666667" style="10" customWidth="1"/>
    <col min="23" max="24" width="9.1" style="10" customWidth="1"/>
    <col min="25" max="27" width="11.0666666666667" style="10" customWidth="1"/>
    <col min="28" max="28" width="24.9916666666667" style="8" customWidth="1"/>
    <col min="29" max="30" width="13.4416666666667" style="8" customWidth="1"/>
    <col min="31" max="16384" width="9" style="11"/>
  </cols>
  <sheetData>
    <row r="1" s="1" customFormat="1" ht="53" customHeight="1" spans="1:30">
      <c r="A1" s="12" t="s">
        <v>21</v>
      </c>
      <c r="B1" s="12"/>
      <c r="C1" s="12"/>
      <c r="D1" s="12"/>
      <c r="E1" s="12"/>
      <c r="F1" s="12"/>
      <c r="G1" s="12"/>
      <c r="H1" s="12"/>
      <c r="I1" s="20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="2" customFormat="1" ht="34" customHeight="1" spans="1:25">
      <c r="A2" s="2" t="s">
        <v>22</v>
      </c>
      <c r="H2" s="13"/>
      <c r="I2" s="21"/>
      <c r="J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2" t="s">
        <v>23</v>
      </c>
    </row>
    <row r="3" s="3" customFormat="1" ht="30" customHeight="1" spans="1:30">
      <c r="A3" s="14" t="s">
        <v>24</v>
      </c>
      <c r="B3" s="14" t="s">
        <v>25</v>
      </c>
      <c r="C3" s="14" t="s">
        <v>26</v>
      </c>
      <c r="D3" s="15" t="s">
        <v>6</v>
      </c>
      <c r="E3" s="15" t="s">
        <v>27</v>
      </c>
      <c r="F3" s="14" t="s">
        <v>28</v>
      </c>
      <c r="G3" s="14" t="s">
        <v>29</v>
      </c>
      <c r="H3" s="14" t="s">
        <v>30</v>
      </c>
      <c r="I3" s="14" t="s">
        <v>31</v>
      </c>
      <c r="J3" s="14" t="s">
        <v>32</v>
      </c>
      <c r="K3" s="15" t="s">
        <v>33</v>
      </c>
      <c r="L3" s="15" t="s">
        <v>34</v>
      </c>
      <c r="M3" s="22" t="s">
        <v>35</v>
      </c>
      <c r="N3" s="22" t="s">
        <v>36</v>
      </c>
      <c r="O3" s="23" t="s">
        <v>37</v>
      </c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14" t="s">
        <v>38</v>
      </c>
      <c r="AC3" s="14" t="s">
        <v>39</v>
      </c>
      <c r="AD3" s="14" t="s">
        <v>40</v>
      </c>
    </row>
    <row r="4" s="3" customFormat="1" ht="48" customHeight="1" spans="1:30">
      <c r="A4" s="14"/>
      <c r="B4" s="14"/>
      <c r="C4" s="14"/>
      <c r="D4" s="16"/>
      <c r="E4" s="16"/>
      <c r="F4" s="14"/>
      <c r="G4" s="14"/>
      <c r="H4" s="14"/>
      <c r="I4" s="14"/>
      <c r="J4" s="14"/>
      <c r="K4" s="16"/>
      <c r="L4" s="16"/>
      <c r="M4" s="24"/>
      <c r="N4" s="24"/>
      <c r="O4" s="23" t="s">
        <v>41</v>
      </c>
      <c r="P4" s="23" t="s">
        <v>42</v>
      </c>
      <c r="Q4" s="23"/>
      <c r="R4" s="23"/>
      <c r="S4" s="23"/>
      <c r="T4" s="23"/>
      <c r="U4" s="23"/>
      <c r="V4" s="23"/>
      <c r="W4" s="23"/>
      <c r="X4" s="23" t="s">
        <v>43</v>
      </c>
      <c r="Y4" s="23" t="s">
        <v>44</v>
      </c>
      <c r="Z4" s="23"/>
      <c r="AA4" s="23"/>
      <c r="AB4" s="14"/>
      <c r="AC4" s="14"/>
      <c r="AD4" s="14"/>
    </row>
    <row r="5" s="3" customFormat="1" ht="27" customHeight="1" spans="1:30">
      <c r="A5" s="14"/>
      <c r="B5" s="14"/>
      <c r="C5" s="14"/>
      <c r="D5" s="16"/>
      <c r="E5" s="16"/>
      <c r="F5" s="14"/>
      <c r="G5" s="14"/>
      <c r="H5" s="14"/>
      <c r="I5" s="14"/>
      <c r="J5" s="14"/>
      <c r="K5" s="16"/>
      <c r="L5" s="16"/>
      <c r="M5" s="24"/>
      <c r="N5" s="24"/>
      <c r="O5" s="23"/>
      <c r="P5" s="23" t="s">
        <v>45</v>
      </c>
      <c r="Q5" s="23" t="s">
        <v>46</v>
      </c>
      <c r="R5" s="23" t="s">
        <v>47</v>
      </c>
      <c r="S5" s="23"/>
      <c r="T5" s="23"/>
      <c r="U5" s="23"/>
      <c r="V5" s="23"/>
      <c r="W5" s="23"/>
      <c r="X5" s="23"/>
      <c r="Y5" s="23" t="s">
        <v>45</v>
      </c>
      <c r="Z5" s="23" t="s">
        <v>48</v>
      </c>
      <c r="AA5" s="23" t="s">
        <v>49</v>
      </c>
      <c r="AB5" s="14"/>
      <c r="AC5" s="14"/>
      <c r="AD5" s="14"/>
    </row>
    <row r="6" s="3" customFormat="1" ht="126" customHeight="1" spans="1:30">
      <c r="A6" s="14"/>
      <c r="B6" s="14"/>
      <c r="C6" s="14"/>
      <c r="D6" s="17"/>
      <c r="E6" s="17"/>
      <c r="F6" s="14"/>
      <c r="G6" s="14"/>
      <c r="H6" s="14"/>
      <c r="I6" s="14"/>
      <c r="J6" s="14"/>
      <c r="K6" s="17"/>
      <c r="L6" s="17"/>
      <c r="M6" s="25"/>
      <c r="N6" s="25"/>
      <c r="O6" s="23"/>
      <c r="P6" s="23"/>
      <c r="Q6" s="23"/>
      <c r="R6" s="23"/>
      <c r="S6" s="23" t="s">
        <v>50</v>
      </c>
      <c r="T6" s="23" t="s">
        <v>51</v>
      </c>
      <c r="U6" s="23" t="s">
        <v>52</v>
      </c>
      <c r="V6" s="23" t="s">
        <v>53</v>
      </c>
      <c r="W6" s="23" t="s">
        <v>54</v>
      </c>
      <c r="X6" s="23"/>
      <c r="Y6" s="23"/>
      <c r="Z6" s="23"/>
      <c r="AA6" s="23"/>
      <c r="AB6" s="14"/>
      <c r="AC6" s="14"/>
      <c r="AD6" s="14"/>
    </row>
    <row r="7" s="4" customFormat="1" ht="43" customHeight="1" spans="1:30">
      <c r="A7" s="18" t="s">
        <v>55</v>
      </c>
      <c r="B7" s="18"/>
      <c r="C7" s="18"/>
      <c r="D7" s="18"/>
      <c r="E7" s="18"/>
      <c r="F7" s="18"/>
      <c r="G7" s="18"/>
      <c r="H7" s="18"/>
      <c r="I7" s="26"/>
      <c r="J7" s="27"/>
      <c r="K7" s="27"/>
      <c r="L7" s="27"/>
      <c r="M7" s="28"/>
      <c r="N7" s="28"/>
      <c r="O7" s="29">
        <f>SUM(O8:O80)</f>
        <v>170227.942</v>
      </c>
      <c r="P7" s="29">
        <f t="shared" ref="P7:AA7" si="0">SUM(P8:P80)</f>
        <v>155156.942</v>
      </c>
      <c r="Q7" s="29">
        <f t="shared" si="0"/>
        <v>11205.078</v>
      </c>
      <c r="R7" s="29">
        <f t="shared" si="0"/>
        <v>143951.864</v>
      </c>
      <c r="S7" s="29">
        <f t="shared" si="0"/>
        <v>93206.884</v>
      </c>
      <c r="T7" s="29">
        <f t="shared" si="0"/>
        <v>16860.88</v>
      </c>
      <c r="U7" s="29">
        <f t="shared" si="0"/>
        <v>18884.1</v>
      </c>
      <c r="V7" s="29">
        <f t="shared" si="0"/>
        <v>15000</v>
      </c>
      <c r="W7" s="29">
        <f t="shared" si="0"/>
        <v>0</v>
      </c>
      <c r="X7" s="29">
        <f t="shared" si="0"/>
        <v>4000</v>
      </c>
      <c r="Y7" s="29">
        <f t="shared" si="0"/>
        <v>11071</v>
      </c>
      <c r="Z7" s="29">
        <f t="shared" si="0"/>
        <v>313</v>
      </c>
      <c r="AA7" s="29">
        <f t="shared" si="0"/>
        <v>10758</v>
      </c>
      <c r="AB7" s="18"/>
      <c r="AC7" s="18"/>
      <c r="AD7" s="18"/>
    </row>
    <row r="8" s="5" customFormat="1" ht="139" customHeight="1" spans="1:30">
      <c r="A8" s="19">
        <v>1</v>
      </c>
      <c r="B8" s="19" t="s">
        <v>56</v>
      </c>
      <c r="C8" s="19" t="s">
        <v>57</v>
      </c>
      <c r="D8" s="19" t="s">
        <v>58</v>
      </c>
      <c r="E8" s="19" t="s">
        <v>59</v>
      </c>
      <c r="F8" s="19" t="s">
        <v>60</v>
      </c>
      <c r="G8" s="19" t="s">
        <v>61</v>
      </c>
      <c r="H8" s="19" t="s">
        <v>62</v>
      </c>
      <c r="I8" s="30" t="s">
        <v>63</v>
      </c>
      <c r="J8" s="19" t="s">
        <v>64</v>
      </c>
      <c r="K8" s="19">
        <v>39666.74</v>
      </c>
      <c r="L8" s="31" t="s">
        <v>65</v>
      </c>
      <c r="M8" s="32" t="s">
        <v>66</v>
      </c>
      <c r="N8" s="32" t="s">
        <v>67</v>
      </c>
      <c r="O8" s="31">
        <f>P8+X8+Y8</f>
        <v>11000</v>
      </c>
      <c r="P8" s="31">
        <f>Q8+R8</f>
        <v>11000</v>
      </c>
      <c r="Q8" s="31">
        <v>4657.1</v>
      </c>
      <c r="R8" s="31">
        <f>SUM(S8:W8)</f>
        <v>6342.9</v>
      </c>
      <c r="S8" s="31">
        <v>6342.9</v>
      </c>
      <c r="T8" s="31"/>
      <c r="U8" s="31"/>
      <c r="V8" s="31"/>
      <c r="W8" s="31"/>
      <c r="X8" s="31"/>
      <c r="Y8" s="31">
        <f>Z8+AA8</f>
        <v>0</v>
      </c>
      <c r="Z8" s="31"/>
      <c r="AA8" s="31"/>
      <c r="AB8" s="19" t="s">
        <v>68</v>
      </c>
      <c r="AC8" s="19"/>
      <c r="AD8" s="19"/>
    </row>
    <row r="9" s="5" customFormat="1" ht="82" customHeight="1" spans="1:30">
      <c r="A9" s="19">
        <v>2</v>
      </c>
      <c r="B9" s="19" t="s">
        <v>69</v>
      </c>
      <c r="C9" s="19" t="s">
        <v>70</v>
      </c>
      <c r="D9" s="19" t="s">
        <v>58</v>
      </c>
      <c r="E9" s="19" t="s">
        <v>71</v>
      </c>
      <c r="F9" s="19" t="s">
        <v>60</v>
      </c>
      <c r="G9" s="19" t="s">
        <v>72</v>
      </c>
      <c r="H9" s="19" t="s">
        <v>73</v>
      </c>
      <c r="I9" s="30" t="s">
        <v>74</v>
      </c>
      <c r="J9" s="19" t="s">
        <v>75</v>
      </c>
      <c r="K9" s="19">
        <v>48</v>
      </c>
      <c r="L9" s="31" t="s">
        <v>65</v>
      </c>
      <c r="M9" s="32" t="s">
        <v>66</v>
      </c>
      <c r="N9" s="32" t="s">
        <v>67</v>
      </c>
      <c r="O9" s="31">
        <f>P9+X9+Y9</f>
        <v>10887.7</v>
      </c>
      <c r="P9" s="31">
        <f>Q9+R9</f>
        <v>7629.7</v>
      </c>
      <c r="Q9" s="31">
        <v>4911.15</v>
      </c>
      <c r="R9" s="31">
        <f>SUM(S9:W9)</f>
        <v>2718.55</v>
      </c>
      <c r="S9" s="31">
        <v>2718.55</v>
      </c>
      <c r="T9" s="31"/>
      <c r="U9" s="31"/>
      <c r="V9" s="31"/>
      <c r="W9" s="31"/>
      <c r="X9" s="31"/>
      <c r="Y9" s="31">
        <f>Z9+AA9</f>
        <v>3258</v>
      </c>
      <c r="Z9" s="31"/>
      <c r="AA9" s="31">
        <v>3258</v>
      </c>
      <c r="AB9" s="19" t="s">
        <v>76</v>
      </c>
      <c r="AC9" s="19"/>
      <c r="AD9" s="19"/>
    </row>
    <row r="10" s="5" customFormat="1" ht="82" customHeight="1" spans="1:30">
      <c r="A10" s="19">
        <v>3</v>
      </c>
      <c r="B10" s="19" t="s">
        <v>77</v>
      </c>
      <c r="C10" s="19" t="s">
        <v>78</v>
      </c>
      <c r="D10" s="19" t="s">
        <v>58</v>
      </c>
      <c r="E10" s="19" t="s">
        <v>71</v>
      </c>
      <c r="F10" s="19" t="s">
        <v>60</v>
      </c>
      <c r="G10" s="19" t="s">
        <v>79</v>
      </c>
      <c r="H10" s="19" t="s">
        <v>73</v>
      </c>
      <c r="I10" s="30" t="s">
        <v>80</v>
      </c>
      <c r="J10" s="19" t="s">
        <v>75</v>
      </c>
      <c r="K10" s="19">
        <v>24</v>
      </c>
      <c r="L10" s="31" t="s">
        <v>65</v>
      </c>
      <c r="M10" s="32" t="s">
        <v>66</v>
      </c>
      <c r="N10" s="32" t="s">
        <v>67</v>
      </c>
      <c r="O10" s="31">
        <f>P10+X10+Y10</f>
        <v>2919.66</v>
      </c>
      <c r="P10" s="31">
        <f>Q10+R10</f>
        <v>2919.66</v>
      </c>
      <c r="Q10" s="31">
        <v>1636.828</v>
      </c>
      <c r="R10" s="31">
        <f>SUM(S10:W10)</f>
        <v>1282.832</v>
      </c>
      <c r="S10" s="31">
        <v>1282.832</v>
      </c>
      <c r="T10" s="31"/>
      <c r="U10" s="31"/>
      <c r="V10" s="31"/>
      <c r="W10" s="31"/>
      <c r="X10" s="31"/>
      <c r="Y10" s="31"/>
      <c r="Z10" s="31"/>
      <c r="AA10" s="31"/>
      <c r="AB10" s="19" t="s">
        <v>81</v>
      </c>
      <c r="AC10" s="19"/>
      <c r="AD10" s="19"/>
    </row>
    <row r="11" s="5" customFormat="1" ht="81" customHeight="1" spans="1:30">
      <c r="A11" s="19">
        <v>4</v>
      </c>
      <c r="B11" s="19" t="s">
        <v>82</v>
      </c>
      <c r="C11" s="19" t="s">
        <v>83</v>
      </c>
      <c r="D11" s="19" t="s">
        <v>58</v>
      </c>
      <c r="E11" s="19" t="s">
        <v>71</v>
      </c>
      <c r="F11" s="19" t="s">
        <v>84</v>
      </c>
      <c r="G11" s="19" t="s">
        <v>85</v>
      </c>
      <c r="H11" s="19" t="s">
        <v>86</v>
      </c>
      <c r="I11" s="30" t="s">
        <v>87</v>
      </c>
      <c r="J11" s="19" t="s">
        <v>88</v>
      </c>
      <c r="K11" s="19">
        <v>50</v>
      </c>
      <c r="L11" s="31" t="s">
        <v>65</v>
      </c>
      <c r="M11" s="32" t="s">
        <v>66</v>
      </c>
      <c r="N11" s="32" t="s">
        <v>67</v>
      </c>
      <c r="O11" s="31">
        <f t="shared" ref="O11:O22" si="1">P11+X11+Y11</f>
        <v>25000</v>
      </c>
      <c r="P11" s="31">
        <f t="shared" ref="P11:P22" si="2">Q11+R11</f>
        <v>17500</v>
      </c>
      <c r="Q11" s="31"/>
      <c r="R11" s="31">
        <f t="shared" ref="R11:R22" si="3">SUM(S11:W11)</f>
        <v>17500</v>
      </c>
      <c r="S11" s="31">
        <v>17500</v>
      </c>
      <c r="T11" s="31"/>
      <c r="U11" s="31"/>
      <c r="V11" s="31"/>
      <c r="W11" s="31"/>
      <c r="X11" s="31"/>
      <c r="Y11" s="31">
        <f t="shared" ref="Y11:Y33" si="4">Z11+AA11</f>
        <v>7500</v>
      </c>
      <c r="Z11" s="31"/>
      <c r="AA11" s="31">
        <v>7500</v>
      </c>
      <c r="AB11" s="19" t="s">
        <v>89</v>
      </c>
      <c r="AC11" s="19"/>
      <c r="AD11" s="19"/>
    </row>
    <row r="12" s="5" customFormat="1" ht="111" customHeight="1" spans="1:30">
      <c r="A12" s="19">
        <v>5</v>
      </c>
      <c r="B12" s="19" t="s">
        <v>90</v>
      </c>
      <c r="C12" s="19" t="s">
        <v>91</v>
      </c>
      <c r="D12" s="19" t="s">
        <v>13</v>
      </c>
      <c r="E12" s="19" t="s">
        <v>92</v>
      </c>
      <c r="F12" s="19" t="s">
        <v>84</v>
      </c>
      <c r="G12" s="19" t="s">
        <v>93</v>
      </c>
      <c r="H12" s="19" t="s">
        <v>94</v>
      </c>
      <c r="I12" s="30" t="s">
        <v>95</v>
      </c>
      <c r="J12" s="19" t="s">
        <v>96</v>
      </c>
      <c r="K12" s="19">
        <v>1</v>
      </c>
      <c r="L12" s="31" t="s">
        <v>97</v>
      </c>
      <c r="M12" s="32" t="s">
        <v>66</v>
      </c>
      <c r="N12" s="32" t="s">
        <v>67</v>
      </c>
      <c r="O12" s="31">
        <f t="shared" si="1"/>
        <v>4784.1</v>
      </c>
      <c r="P12" s="31">
        <f t="shared" si="2"/>
        <v>4784.1</v>
      </c>
      <c r="Q12" s="31"/>
      <c r="R12" s="31">
        <f t="shared" si="3"/>
        <v>4784.1</v>
      </c>
      <c r="S12" s="31"/>
      <c r="T12" s="31"/>
      <c r="U12" s="31">
        <v>4784.1</v>
      </c>
      <c r="V12" s="31"/>
      <c r="W12" s="31"/>
      <c r="X12" s="31"/>
      <c r="Y12" s="31">
        <f t="shared" si="4"/>
        <v>0</v>
      </c>
      <c r="Z12" s="31"/>
      <c r="AA12" s="31"/>
      <c r="AB12" s="19" t="s">
        <v>98</v>
      </c>
      <c r="AC12" s="19"/>
      <c r="AD12" s="19"/>
    </row>
    <row r="13" s="5" customFormat="1" ht="76" customHeight="1" spans="1:30">
      <c r="A13" s="19">
        <v>6</v>
      </c>
      <c r="B13" s="19" t="s">
        <v>99</v>
      </c>
      <c r="C13" s="19" t="s">
        <v>100</v>
      </c>
      <c r="D13" s="19" t="s">
        <v>13</v>
      </c>
      <c r="E13" s="19" t="s">
        <v>92</v>
      </c>
      <c r="F13" s="19" t="s">
        <v>84</v>
      </c>
      <c r="G13" s="19" t="s">
        <v>101</v>
      </c>
      <c r="H13" s="19" t="s">
        <v>62</v>
      </c>
      <c r="I13" s="19" t="s">
        <v>102</v>
      </c>
      <c r="J13" s="19" t="s">
        <v>96</v>
      </c>
      <c r="K13" s="19">
        <v>0.5</v>
      </c>
      <c r="L13" s="31" t="s">
        <v>97</v>
      </c>
      <c r="M13" s="32" t="s">
        <v>66</v>
      </c>
      <c r="N13" s="32" t="s">
        <v>67</v>
      </c>
      <c r="O13" s="31">
        <f t="shared" si="1"/>
        <v>2500</v>
      </c>
      <c r="P13" s="31">
        <f t="shared" si="2"/>
        <v>2500</v>
      </c>
      <c r="Q13" s="31"/>
      <c r="R13" s="31">
        <f t="shared" si="3"/>
        <v>2500</v>
      </c>
      <c r="S13" s="31"/>
      <c r="T13" s="31"/>
      <c r="U13" s="31">
        <v>2500</v>
      </c>
      <c r="V13" s="31"/>
      <c r="W13" s="31"/>
      <c r="X13" s="31"/>
      <c r="Y13" s="31">
        <f t="shared" si="4"/>
        <v>0</v>
      </c>
      <c r="Z13" s="31"/>
      <c r="AA13" s="31"/>
      <c r="AB13" s="19" t="s">
        <v>103</v>
      </c>
      <c r="AC13" s="19"/>
      <c r="AD13" s="19"/>
    </row>
    <row r="14" s="5" customFormat="1" ht="70" customHeight="1" spans="1:30">
      <c r="A14" s="19">
        <v>7</v>
      </c>
      <c r="B14" s="19" t="s">
        <v>104</v>
      </c>
      <c r="C14" s="19" t="s">
        <v>105</v>
      </c>
      <c r="D14" s="19" t="s">
        <v>13</v>
      </c>
      <c r="E14" s="19" t="s">
        <v>92</v>
      </c>
      <c r="F14" s="19" t="s">
        <v>106</v>
      </c>
      <c r="G14" s="19" t="s">
        <v>101</v>
      </c>
      <c r="H14" s="19" t="s">
        <v>20</v>
      </c>
      <c r="I14" s="30" t="s">
        <v>107</v>
      </c>
      <c r="J14" s="19" t="s">
        <v>96</v>
      </c>
      <c r="K14" s="19">
        <v>1</v>
      </c>
      <c r="L14" s="31" t="s">
        <v>97</v>
      </c>
      <c r="M14" s="32" t="s">
        <v>66</v>
      </c>
      <c r="N14" s="32" t="s">
        <v>67</v>
      </c>
      <c r="O14" s="31">
        <f t="shared" si="1"/>
        <v>2800</v>
      </c>
      <c r="P14" s="31">
        <f t="shared" si="2"/>
        <v>2800</v>
      </c>
      <c r="Q14" s="31"/>
      <c r="R14" s="31">
        <f t="shared" si="3"/>
        <v>2800</v>
      </c>
      <c r="S14" s="31"/>
      <c r="T14" s="31"/>
      <c r="U14" s="31">
        <v>2800</v>
      </c>
      <c r="V14" s="31"/>
      <c r="W14" s="31"/>
      <c r="X14" s="31"/>
      <c r="Y14" s="31">
        <f t="shared" si="4"/>
        <v>0</v>
      </c>
      <c r="Z14" s="31"/>
      <c r="AA14" s="31"/>
      <c r="AB14" s="19" t="s">
        <v>108</v>
      </c>
      <c r="AC14" s="19"/>
      <c r="AD14" s="19"/>
    </row>
    <row r="15" s="5" customFormat="1" ht="78" customHeight="1" spans="1:30">
      <c r="A15" s="19">
        <v>8</v>
      </c>
      <c r="B15" s="19" t="s">
        <v>109</v>
      </c>
      <c r="C15" s="19" t="s">
        <v>110</v>
      </c>
      <c r="D15" s="19" t="s">
        <v>13</v>
      </c>
      <c r="E15" s="19" t="s">
        <v>92</v>
      </c>
      <c r="F15" s="19" t="s">
        <v>106</v>
      </c>
      <c r="G15" s="19" t="s">
        <v>111</v>
      </c>
      <c r="H15" s="19" t="s">
        <v>112</v>
      </c>
      <c r="I15" s="19" t="s">
        <v>113</v>
      </c>
      <c r="J15" s="19" t="s">
        <v>114</v>
      </c>
      <c r="K15" s="19">
        <v>6</v>
      </c>
      <c r="L15" s="31" t="s">
        <v>65</v>
      </c>
      <c r="M15" s="32" t="s">
        <v>115</v>
      </c>
      <c r="N15" s="32" t="s">
        <v>116</v>
      </c>
      <c r="O15" s="31">
        <f t="shared" si="1"/>
        <v>2121</v>
      </c>
      <c r="P15" s="31">
        <f t="shared" si="2"/>
        <v>2121</v>
      </c>
      <c r="Q15" s="31"/>
      <c r="R15" s="31">
        <f t="shared" si="3"/>
        <v>2121</v>
      </c>
      <c r="S15" s="31"/>
      <c r="T15" s="31">
        <v>2121</v>
      </c>
      <c r="U15" s="31"/>
      <c r="V15" s="31"/>
      <c r="W15" s="31"/>
      <c r="X15" s="31"/>
      <c r="Y15" s="31">
        <f t="shared" si="4"/>
        <v>0</v>
      </c>
      <c r="Z15" s="31"/>
      <c r="AA15" s="31"/>
      <c r="AB15" s="19" t="s">
        <v>117</v>
      </c>
      <c r="AC15" s="19"/>
      <c r="AD15" s="19"/>
    </row>
    <row r="16" s="5" customFormat="1" ht="74" customHeight="1" spans="1:30">
      <c r="A16" s="19">
        <v>9</v>
      </c>
      <c r="B16" s="19" t="s">
        <v>118</v>
      </c>
      <c r="C16" s="19" t="s">
        <v>119</v>
      </c>
      <c r="D16" s="19" t="s">
        <v>13</v>
      </c>
      <c r="E16" s="19" t="s">
        <v>92</v>
      </c>
      <c r="F16" s="19" t="s">
        <v>84</v>
      </c>
      <c r="G16" s="19" t="s">
        <v>111</v>
      </c>
      <c r="H16" s="19" t="s">
        <v>120</v>
      </c>
      <c r="I16" s="19" t="s">
        <v>121</v>
      </c>
      <c r="J16" s="19" t="s">
        <v>75</v>
      </c>
      <c r="K16" s="19">
        <v>10</v>
      </c>
      <c r="L16" s="31" t="s">
        <v>65</v>
      </c>
      <c r="M16" s="32" t="s">
        <v>115</v>
      </c>
      <c r="N16" s="32" t="s">
        <v>116</v>
      </c>
      <c r="O16" s="31">
        <f t="shared" si="1"/>
        <v>2703</v>
      </c>
      <c r="P16" s="31">
        <f t="shared" si="2"/>
        <v>2703</v>
      </c>
      <c r="Q16" s="31"/>
      <c r="R16" s="31">
        <f t="shared" si="3"/>
        <v>2703</v>
      </c>
      <c r="S16" s="31"/>
      <c r="T16" s="31">
        <v>2703</v>
      </c>
      <c r="U16" s="31"/>
      <c r="V16" s="31"/>
      <c r="W16" s="31"/>
      <c r="X16" s="31"/>
      <c r="Y16" s="31">
        <f t="shared" si="4"/>
        <v>0</v>
      </c>
      <c r="Z16" s="31"/>
      <c r="AA16" s="31"/>
      <c r="AB16" s="19" t="s">
        <v>122</v>
      </c>
      <c r="AC16" s="19"/>
      <c r="AD16" s="19"/>
    </row>
    <row r="17" s="5" customFormat="1" ht="91" customHeight="1" spans="1:30">
      <c r="A17" s="19">
        <v>10</v>
      </c>
      <c r="B17" s="19" t="s">
        <v>123</v>
      </c>
      <c r="C17" s="19" t="s">
        <v>124</v>
      </c>
      <c r="D17" s="19" t="s">
        <v>13</v>
      </c>
      <c r="E17" s="19" t="s">
        <v>92</v>
      </c>
      <c r="F17" s="19" t="s">
        <v>84</v>
      </c>
      <c r="G17" s="19" t="s">
        <v>111</v>
      </c>
      <c r="H17" s="19" t="s">
        <v>125</v>
      </c>
      <c r="I17" s="19" t="s">
        <v>126</v>
      </c>
      <c r="J17" s="19" t="s">
        <v>114</v>
      </c>
      <c r="K17" s="19">
        <v>120</v>
      </c>
      <c r="L17" s="31" t="s">
        <v>65</v>
      </c>
      <c r="M17" s="32" t="s">
        <v>115</v>
      </c>
      <c r="N17" s="32" t="s">
        <v>116</v>
      </c>
      <c r="O17" s="31">
        <f t="shared" si="1"/>
        <v>2564</v>
      </c>
      <c r="P17" s="31">
        <f t="shared" si="2"/>
        <v>2564</v>
      </c>
      <c r="Q17" s="31"/>
      <c r="R17" s="31">
        <f t="shared" si="3"/>
        <v>2564</v>
      </c>
      <c r="S17" s="31"/>
      <c r="T17" s="31">
        <v>2564</v>
      </c>
      <c r="U17" s="31"/>
      <c r="V17" s="31"/>
      <c r="W17" s="31"/>
      <c r="X17" s="31"/>
      <c r="Y17" s="31">
        <f t="shared" si="4"/>
        <v>0</v>
      </c>
      <c r="Z17" s="31"/>
      <c r="AA17" s="31"/>
      <c r="AB17" s="19" t="s">
        <v>127</v>
      </c>
      <c r="AC17" s="19"/>
      <c r="AD17" s="19"/>
    </row>
    <row r="18" s="5" customFormat="1" ht="72" customHeight="1" spans="1:30">
      <c r="A18" s="19">
        <v>11</v>
      </c>
      <c r="B18" s="19" t="s">
        <v>128</v>
      </c>
      <c r="C18" s="19" t="s">
        <v>129</v>
      </c>
      <c r="D18" s="19" t="s">
        <v>13</v>
      </c>
      <c r="E18" s="19" t="s">
        <v>92</v>
      </c>
      <c r="F18" s="19" t="s">
        <v>106</v>
      </c>
      <c r="G18" s="19" t="s">
        <v>93</v>
      </c>
      <c r="H18" s="19" t="s">
        <v>130</v>
      </c>
      <c r="I18" s="30" t="s">
        <v>131</v>
      </c>
      <c r="J18" s="19" t="s">
        <v>114</v>
      </c>
      <c r="K18" s="19">
        <v>1.412</v>
      </c>
      <c r="L18" s="31" t="s">
        <v>65</v>
      </c>
      <c r="M18" s="32" t="s">
        <v>115</v>
      </c>
      <c r="N18" s="32" t="s">
        <v>116</v>
      </c>
      <c r="O18" s="31">
        <f t="shared" si="1"/>
        <v>386.78</v>
      </c>
      <c r="P18" s="31">
        <f t="shared" si="2"/>
        <v>386.78</v>
      </c>
      <c r="Q18" s="31"/>
      <c r="R18" s="31">
        <f t="shared" si="3"/>
        <v>386.78</v>
      </c>
      <c r="S18" s="31"/>
      <c r="T18" s="31">
        <v>386.78</v>
      </c>
      <c r="U18" s="31"/>
      <c r="V18" s="31"/>
      <c r="W18" s="31"/>
      <c r="X18" s="31"/>
      <c r="Y18" s="31">
        <f t="shared" si="4"/>
        <v>0</v>
      </c>
      <c r="Z18" s="31"/>
      <c r="AA18" s="31"/>
      <c r="AB18" s="19" t="s">
        <v>132</v>
      </c>
      <c r="AC18" s="19"/>
      <c r="AD18" s="19"/>
    </row>
    <row r="19" s="5" customFormat="1" ht="50" customHeight="1" spans="1:30">
      <c r="A19" s="19">
        <v>12</v>
      </c>
      <c r="B19" s="19" t="s">
        <v>133</v>
      </c>
      <c r="C19" s="19" t="s">
        <v>134</v>
      </c>
      <c r="D19" s="19" t="s">
        <v>58</v>
      </c>
      <c r="E19" s="19" t="s">
        <v>135</v>
      </c>
      <c r="F19" s="19" t="s">
        <v>84</v>
      </c>
      <c r="G19" s="19" t="s">
        <v>136</v>
      </c>
      <c r="H19" s="19" t="s">
        <v>20</v>
      </c>
      <c r="I19" s="30" t="s">
        <v>137</v>
      </c>
      <c r="J19" s="19" t="s">
        <v>138</v>
      </c>
      <c r="K19" s="19">
        <v>11786</v>
      </c>
      <c r="L19" s="31" t="s">
        <v>65</v>
      </c>
      <c r="M19" s="32" t="s">
        <v>66</v>
      </c>
      <c r="N19" s="32" t="s">
        <v>67</v>
      </c>
      <c r="O19" s="31">
        <f t="shared" si="1"/>
        <v>3800</v>
      </c>
      <c r="P19" s="31">
        <f t="shared" si="2"/>
        <v>3800</v>
      </c>
      <c r="Q19" s="31"/>
      <c r="R19" s="31">
        <f t="shared" si="3"/>
        <v>3800</v>
      </c>
      <c r="S19" s="31">
        <v>3800</v>
      </c>
      <c r="T19" s="31"/>
      <c r="U19" s="31"/>
      <c r="V19" s="31"/>
      <c r="W19" s="31"/>
      <c r="X19" s="31"/>
      <c r="Y19" s="31">
        <f t="shared" si="4"/>
        <v>0</v>
      </c>
      <c r="Z19" s="31"/>
      <c r="AA19" s="31"/>
      <c r="AB19" s="19" t="s">
        <v>139</v>
      </c>
      <c r="AC19" s="19"/>
      <c r="AD19" s="19"/>
    </row>
    <row r="20" s="5" customFormat="1" ht="50" customHeight="1" spans="1:30">
      <c r="A20" s="19">
        <v>13</v>
      </c>
      <c r="B20" s="19" t="s">
        <v>140</v>
      </c>
      <c r="C20" s="19" t="s">
        <v>141</v>
      </c>
      <c r="D20" s="19" t="s">
        <v>17</v>
      </c>
      <c r="E20" s="19" t="s">
        <v>17</v>
      </c>
      <c r="F20" s="19" t="s">
        <v>84</v>
      </c>
      <c r="G20" s="19" t="s">
        <v>136</v>
      </c>
      <c r="H20" s="19" t="s">
        <v>20</v>
      </c>
      <c r="I20" s="30" t="s">
        <v>142</v>
      </c>
      <c r="J20" s="19"/>
      <c r="K20" s="19"/>
      <c r="L20" s="31" t="s">
        <v>65</v>
      </c>
      <c r="M20" s="32" t="s">
        <v>143</v>
      </c>
      <c r="N20" s="32" t="s">
        <v>144</v>
      </c>
      <c r="O20" s="31">
        <f t="shared" si="1"/>
        <v>200</v>
      </c>
      <c r="P20" s="31">
        <f t="shared" si="2"/>
        <v>200</v>
      </c>
      <c r="Q20" s="31"/>
      <c r="R20" s="31">
        <f t="shared" si="3"/>
        <v>200</v>
      </c>
      <c r="S20" s="31">
        <v>200</v>
      </c>
      <c r="T20" s="31"/>
      <c r="U20" s="31"/>
      <c r="V20" s="31"/>
      <c r="W20" s="31"/>
      <c r="X20" s="31"/>
      <c r="Y20" s="31">
        <f t="shared" si="4"/>
        <v>0</v>
      </c>
      <c r="Z20" s="31"/>
      <c r="AA20" s="31"/>
      <c r="AB20" s="19" t="s">
        <v>145</v>
      </c>
      <c r="AC20" s="19"/>
      <c r="AD20" s="19"/>
    </row>
    <row r="21" s="5" customFormat="1" ht="50" customHeight="1" spans="1:30">
      <c r="A21" s="19">
        <v>14</v>
      </c>
      <c r="B21" s="19" t="s">
        <v>146</v>
      </c>
      <c r="C21" s="19" t="s">
        <v>147</v>
      </c>
      <c r="D21" s="19" t="s">
        <v>12</v>
      </c>
      <c r="E21" s="19" t="s">
        <v>148</v>
      </c>
      <c r="F21" s="19" t="s">
        <v>84</v>
      </c>
      <c r="G21" s="19" t="s">
        <v>136</v>
      </c>
      <c r="H21" s="19" t="s">
        <v>20</v>
      </c>
      <c r="I21" s="30" t="s">
        <v>149</v>
      </c>
      <c r="J21" s="19" t="s">
        <v>150</v>
      </c>
      <c r="K21" s="19">
        <v>710</v>
      </c>
      <c r="L21" s="31" t="s">
        <v>65</v>
      </c>
      <c r="M21" s="32" t="s">
        <v>151</v>
      </c>
      <c r="N21" s="32" t="s">
        <v>152</v>
      </c>
      <c r="O21" s="31">
        <f t="shared" si="1"/>
        <v>852</v>
      </c>
      <c r="P21" s="31">
        <f t="shared" si="2"/>
        <v>852</v>
      </c>
      <c r="Q21" s="31"/>
      <c r="R21" s="31">
        <f t="shared" si="3"/>
        <v>852</v>
      </c>
      <c r="S21" s="31"/>
      <c r="T21" s="31">
        <v>852</v>
      </c>
      <c r="U21" s="31"/>
      <c r="V21" s="31"/>
      <c r="W21" s="31"/>
      <c r="X21" s="31"/>
      <c r="Y21" s="31">
        <f t="shared" si="4"/>
        <v>0</v>
      </c>
      <c r="Z21" s="31"/>
      <c r="AA21" s="31"/>
      <c r="AB21" s="19" t="s">
        <v>153</v>
      </c>
      <c r="AC21" s="19"/>
      <c r="AD21" s="19"/>
    </row>
    <row r="22" s="5" customFormat="1" ht="72" customHeight="1" spans="1:30">
      <c r="A22" s="19">
        <v>15</v>
      </c>
      <c r="B22" s="19" t="s">
        <v>154</v>
      </c>
      <c r="C22" s="19" t="s">
        <v>155</v>
      </c>
      <c r="D22" s="19" t="s">
        <v>15</v>
      </c>
      <c r="E22" s="19" t="s">
        <v>156</v>
      </c>
      <c r="F22" s="19" t="s">
        <v>84</v>
      </c>
      <c r="G22" s="19" t="s">
        <v>157</v>
      </c>
      <c r="H22" s="19" t="s">
        <v>20</v>
      </c>
      <c r="I22" s="30" t="s">
        <v>158</v>
      </c>
      <c r="J22" s="19" t="s">
        <v>150</v>
      </c>
      <c r="K22" s="19">
        <v>4500</v>
      </c>
      <c r="L22" s="31" t="s">
        <v>65</v>
      </c>
      <c r="M22" s="32" t="s">
        <v>159</v>
      </c>
      <c r="N22" s="32" t="s">
        <v>160</v>
      </c>
      <c r="O22" s="31">
        <f t="shared" si="1"/>
        <v>1350</v>
      </c>
      <c r="P22" s="31">
        <f t="shared" si="2"/>
        <v>1350</v>
      </c>
      <c r="Q22" s="31"/>
      <c r="R22" s="31">
        <f t="shared" si="3"/>
        <v>1350</v>
      </c>
      <c r="S22" s="31">
        <v>1350</v>
      </c>
      <c r="T22" s="31"/>
      <c r="U22" s="31"/>
      <c r="V22" s="31"/>
      <c r="W22" s="31"/>
      <c r="X22" s="31"/>
      <c r="Y22" s="31">
        <f t="shared" si="4"/>
        <v>0</v>
      </c>
      <c r="Z22" s="31"/>
      <c r="AA22" s="31"/>
      <c r="AB22" s="19" t="s">
        <v>161</v>
      </c>
      <c r="AC22" s="19"/>
      <c r="AD22" s="19"/>
    </row>
    <row r="23" s="5" customFormat="1" ht="50" customHeight="1" spans="1:30">
      <c r="A23" s="19">
        <v>16</v>
      </c>
      <c r="B23" s="19" t="s">
        <v>162</v>
      </c>
      <c r="C23" s="19" t="s">
        <v>163</v>
      </c>
      <c r="D23" s="19" t="s">
        <v>13</v>
      </c>
      <c r="E23" s="19" t="s">
        <v>164</v>
      </c>
      <c r="F23" s="19" t="s">
        <v>84</v>
      </c>
      <c r="G23" s="19" t="s">
        <v>165</v>
      </c>
      <c r="H23" s="19" t="s">
        <v>166</v>
      </c>
      <c r="I23" s="30" t="s">
        <v>167</v>
      </c>
      <c r="J23" s="19" t="s">
        <v>75</v>
      </c>
      <c r="K23" s="19">
        <v>1</v>
      </c>
      <c r="L23" s="31" t="s">
        <v>65</v>
      </c>
      <c r="M23" s="32" t="s">
        <v>168</v>
      </c>
      <c r="N23" s="32" t="s">
        <v>169</v>
      </c>
      <c r="O23" s="31">
        <f t="shared" ref="O23:O41" si="5">P23+X23+Y23</f>
        <v>8000</v>
      </c>
      <c r="P23" s="31">
        <f t="shared" ref="P23:P41" si="6">Q23+R23</f>
        <v>8000</v>
      </c>
      <c r="Q23" s="31"/>
      <c r="R23" s="31">
        <f t="shared" ref="R23:R41" si="7">SUM(S23:W23)</f>
        <v>8000</v>
      </c>
      <c r="S23" s="31">
        <v>8000</v>
      </c>
      <c r="T23" s="31"/>
      <c r="U23" s="31"/>
      <c r="V23" s="31"/>
      <c r="W23" s="31"/>
      <c r="X23" s="31"/>
      <c r="Y23" s="31">
        <f t="shared" si="4"/>
        <v>0</v>
      </c>
      <c r="Z23" s="31"/>
      <c r="AA23" s="31"/>
      <c r="AB23" s="19" t="s">
        <v>170</v>
      </c>
      <c r="AC23" s="19"/>
      <c r="AD23" s="19"/>
    </row>
    <row r="24" s="5" customFormat="1" ht="64" customHeight="1" spans="1:30">
      <c r="A24" s="19">
        <v>17</v>
      </c>
      <c r="B24" s="19" t="s">
        <v>171</v>
      </c>
      <c r="C24" s="19" t="s">
        <v>172</v>
      </c>
      <c r="D24" s="19" t="s">
        <v>13</v>
      </c>
      <c r="E24" s="19" t="s">
        <v>164</v>
      </c>
      <c r="F24" s="19" t="s">
        <v>84</v>
      </c>
      <c r="G24" s="19" t="s">
        <v>165</v>
      </c>
      <c r="H24" s="19" t="s">
        <v>173</v>
      </c>
      <c r="I24" s="19" t="s">
        <v>174</v>
      </c>
      <c r="J24" s="19" t="s">
        <v>114</v>
      </c>
      <c r="K24" s="19">
        <v>26.48</v>
      </c>
      <c r="L24" s="31" t="s">
        <v>65</v>
      </c>
      <c r="M24" s="32" t="s">
        <v>175</v>
      </c>
      <c r="N24" s="32" t="s">
        <v>176</v>
      </c>
      <c r="O24" s="31">
        <f t="shared" si="5"/>
        <v>2155.1</v>
      </c>
      <c r="P24" s="31">
        <f t="shared" si="6"/>
        <v>2155.1</v>
      </c>
      <c r="Q24" s="31"/>
      <c r="R24" s="31">
        <f t="shared" si="7"/>
        <v>2155.1</v>
      </c>
      <c r="S24" s="31">
        <v>2155.1</v>
      </c>
      <c r="T24" s="31"/>
      <c r="U24" s="31"/>
      <c r="V24" s="31"/>
      <c r="W24" s="31"/>
      <c r="X24" s="31"/>
      <c r="Y24" s="31">
        <f t="shared" si="4"/>
        <v>0</v>
      </c>
      <c r="Z24" s="31"/>
      <c r="AA24" s="31"/>
      <c r="AB24" s="19" t="s">
        <v>177</v>
      </c>
      <c r="AC24" s="19"/>
      <c r="AD24" s="19"/>
    </row>
    <row r="25" s="5" customFormat="1" ht="71" customHeight="1" spans="1:30">
      <c r="A25" s="19">
        <v>18</v>
      </c>
      <c r="B25" s="19" t="s">
        <v>178</v>
      </c>
      <c r="C25" s="19" t="s">
        <v>179</v>
      </c>
      <c r="D25" s="19" t="s">
        <v>13</v>
      </c>
      <c r="E25" s="19" t="s">
        <v>164</v>
      </c>
      <c r="F25" s="19" t="s">
        <v>84</v>
      </c>
      <c r="G25" s="19" t="s">
        <v>165</v>
      </c>
      <c r="H25" s="19" t="s">
        <v>180</v>
      </c>
      <c r="I25" s="19" t="s">
        <v>181</v>
      </c>
      <c r="J25" s="19" t="s">
        <v>114</v>
      </c>
      <c r="K25" s="19">
        <v>23.57</v>
      </c>
      <c r="L25" s="31" t="s">
        <v>65</v>
      </c>
      <c r="M25" s="32" t="s">
        <v>175</v>
      </c>
      <c r="N25" s="32" t="s">
        <v>176</v>
      </c>
      <c r="O25" s="31">
        <f t="shared" si="5"/>
        <v>2407.13</v>
      </c>
      <c r="P25" s="31">
        <f t="shared" si="6"/>
        <v>2407.13</v>
      </c>
      <c r="Q25" s="31"/>
      <c r="R25" s="31">
        <f t="shared" si="7"/>
        <v>2407.13</v>
      </c>
      <c r="S25" s="31">
        <v>2407.13</v>
      </c>
      <c r="T25" s="31"/>
      <c r="U25" s="31"/>
      <c r="V25" s="31"/>
      <c r="W25" s="31"/>
      <c r="X25" s="31"/>
      <c r="Y25" s="31">
        <f t="shared" si="4"/>
        <v>0</v>
      </c>
      <c r="Z25" s="31"/>
      <c r="AA25" s="31"/>
      <c r="AB25" s="19" t="s">
        <v>177</v>
      </c>
      <c r="AC25" s="19"/>
      <c r="AD25" s="19"/>
    </row>
    <row r="26" s="5" customFormat="1" ht="64" customHeight="1" spans="1:30">
      <c r="A26" s="19">
        <v>19</v>
      </c>
      <c r="B26" s="19" t="s">
        <v>182</v>
      </c>
      <c r="C26" s="19" t="s">
        <v>183</v>
      </c>
      <c r="D26" s="19" t="s">
        <v>58</v>
      </c>
      <c r="E26" s="19" t="s">
        <v>184</v>
      </c>
      <c r="F26" s="19" t="s">
        <v>84</v>
      </c>
      <c r="G26" s="19" t="s">
        <v>165</v>
      </c>
      <c r="H26" s="19" t="s">
        <v>185</v>
      </c>
      <c r="I26" s="30" t="s">
        <v>186</v>
      </c>
      <c r="J26" s="19" t="s">
        <v>64</v>
      </c>
      <c r="K26" s="19">
        <v>6040</v>
      </c>
      <c r="L26" s="31" t="s">
        <v>65</v>
      </c>
      <c r="M26" s="32" t="s">
        <v>187</v>
      </c>
      <c r="N26" s="32" t="s">
        <v>188</v>
      </c>
      <c r="O26" s="31">
        <f t="shared" si="5"/>
        <v>2000</v>
      </c>
      <c r="P26" s="31">
        <f t="shared" si="6"/>
        <v>2000</v>
      </c>
      <c r="Q26" s="31"/>
      <c r="R26" s="31">
        <f t="shared" si="7"/>
        <v>2000</v>
      </c>
      <c r="S26" s="31">
        <v>2000</v>
      </c>
      <c r="T26" s="31"/>
      <c r="U26" s="31"/>
      <c r="V26" s="31"/>
      <c r="W26" s="31"/>
      <c r="X26" s="31"/>
      <c r="Y26" s="31">
        <f t="shared" si="4"/>
        <v>0</v>
      </c>
      <c r="Z26" s="31"/>
      <c r="AA26" s="31"/>
      <c r="AB26" s="19" t="s">
        <v>189</v>
      </c>
      <c r="AC26" s="19"/>
      <c r="AD26" s="19"/>
    </row>
    <row r="27" s="5" customFormat="1" ht="69" customHeight="1" spans="1:30">
      <c r="A27" s="19">
        <v>20</v>
      </c>
      <c r="B27" s="19" t="s">
        <v>190</v>
      </c>
      <c r="C27" s="19" t="s">
        <v>191</v>
      </c>
      <c r="D27" s="19" t="s">
        <v>58</v>
      </c>
      <c r="E27" s="19" t="s">
        <v>71</v>
      </c>
      <c r="F27" s="19" t="s">
        <v>84</v>
      </c>
      <c r="G27" s="19" t="s">
        <v>165</v>
      </c>
      <c r="H27" s="19" t="s">
        <v>192</v>
      </c>
      <c r="I27" s="30" t="s">
        <v>193</v>
      </c>
      <c r="J27" s="19" t="s">
        <v>75</v>
      </c>
      <c r="K27" s="19">
        <v>10</v>
      </c>
      <c r="L27" s="31" t="s">
        <v>65</v>
      </c>
      <c r="M27" s="32" t="s">
        <v>187</v>
      </c>
      <c r="N27" s="32" t="s">
        <v>188</v>
      </c>
      <c r="O27" s="31">
        <f t="shared" si="5"/>
        <v>1800</v>
      </c>
      <c r="P27" s="31">
        <f t="shared" si="6"/>
        <v>1800</v>
      </c>
      <c r="Q27" s="31"/>
      <c r="R27" s="31">
        <f t="shared" si="7"/>
        <v>1800</v>
      </c>
      <c r="S27" s="31"/>
      <c r="T27" s="31">
        <v>1800</v>
      </c>
      <c r="U27" s="31"/>
      <c r="V27" s="31"/>
      <c r="W27" s="31"/>
      <c r="X27" s="31"/>
      <c r="Y27" s="31">
        <f t="shared" si="4"/>
        <v>0</v>
      </c>
      <c r="Z27" s="31"/>
      <c r="AA27" s="31"/>
      <c r="AB27" s="19" t="s">
        <v>194</v>
      </c>
      <c r="AC27" s="19"/>
      <c r="AD27" s="19"/>
    </row>
    <row r="28" s="5" customFormat="1" ht="92" customHeight="1" spans="1:30">
      <c r="A28" s="19">
        <v>21</v>
      </c>
      <c r="B28" s="19" t="s">
        <v>195</v>
      </c>
      <c r="C28" s="19" t="s">
        <v>196</v>
      </c>
      <c r="D28" s="19" t="s">
        <v>13</v>
      </c>
      <c r="E28" s="19" t="s">
        <v>197</v>
      </c>
      <c r="F28" s="19" t="s">
        <v>84</v>
      </c>
      <c r="G28" s="19" t="s">
        <v>165</v>
      </c>
      <c r="H28" s="19" t="s">
        <v>198</v>
      </c>
      <c r="I28" s="30" t="s">
        <v>199</v>
      </c>
      <c r="J28" s="19" t="s">
        <v>75</v>
      </c>
      <c r="K28" s="19">
        <v>18</v>
      </c>
      <c r="L28" s="31" t="s">
        <v>65</v>
      </c>
      <c r="M28" s="32" t="s">
        <v>187</v>
      </c>
      <c r="N28" s="32" t="s">
        <v>188</v>
      </c>
      <c r="O28" s="31">
        <f t="shared" si="5"/>
        <v>450</v>
      </c>
      <c r="P28" s="31">
        <f t="shared" si="6"/>
        <v>450</v>
      </c>
      <c r="Q28" s="31"/>
      <c r="R28" s="31">
        <f t="shared" si="7"/>
        <v>450</v>
      </c>
      <c r="S28" s="31">
        <v>450</v>
      </c>
      <c r="T28" s="31"/>
      <c r="U28" s="31"/>
      <c r="V28" s="31"/>
      <c r="W28" s="31"/>
      <c r="X28" s="31"/>
      <c r="Y28" s="31">
        <f t="shared" si="4"/>
        <v>0</v>
      </c>
      <c r="Z28" s="31"/>
      <c r="AA28" s="31"/>
      <c r="AB28" s="19" t="s">
        <v>200</v>
      </c>
      <c r="AC28" s="19"/>
      <c r="AD28" s="19"/>
    </row>
    <row r="29" s="5" customFormat="1" ht="69" customHeight="1" spans="1:30">
      <c r="A29" s="19">
        <v>22</v>
      </c>
      <c r="B29" s="19" t="s">
        <v>201</v>
      </c>
      <c r="C29" s="19" t="s">
        <v>202</v>
      </c>
      <c r="D29" s="19" t="s">
        <v>58</v>
      </c>
      <c r="E29" s="19" t="s">
        <v>184</v>
      </c>
      <c r="F29" s="19" t="s">
        <v>84</v>
      </c>
      <c r="G29" s="19" t="s">
        <v>165</v>
      </c>
      <c r="H29" s="19" t="s">
        <v>203</v>
      </c>
      <c r="I29" s="30" t="s">
        <v>204</v>
      </c>
      <c r="J29" s="19" t="s">
        <v>64</v>
      </c>
      <c r="K29" s="19">
        <v>5040</v>
      </c>
      <c r="L29" s="31" t="s">
        <v>65</v>
      </c>
      <c r="M29" s="32" t="s">
        <v>187</v>
      </c>
      <c r="N29" s="32" t="s">
        <v>188</v>
      </c>
      <c r="O29" s="31">
        <f t="shared" si="5"/>
        <v>2000</v>
      </c>
      <c r="P29" s="31">
        <f t="shared" si="6"/>
        <v>2000</v>
      </c>
      <c r="Q29" s="31"/>
      <c r="R29" s="31">
        <f t="shared" si="7"/>
        <v>2000</v>
      </c>
      <c r="S29" s="31">
        <v>2000</v>
      </c>
      <c r="T29" s="31"/>
      <c r="U29" s="31"/>
      <c r="V29" s="31"/>
      <c r="W29" s="31"/>
      <c r="X29" s="31"/>
      <c r="Y29" s="31">
        <f t="shared" si="4"/>
        <v>0</v>
      </c>
      <c r="Z29" s="31"/>
      <c r="AA29" s="31"/>
      <c r="AB29" s="19" t="s">
        <v>205</v>
      </c>
      <c r="AC29" s="19"/>
      <c r="AD29" s="19"/>
    </row>
    <row r="30" s="5" customFormat="1" ht="80" customHeight="1" spans="1:30">
      <c r="A30" s="19">
        <v>23</v>
      </c>
      <c r="B30" s="19" t="s">
        <v>206</v>
      </c>
      <c r="C30" s="19" t="s">
        <v>207</v>
      </c>
      <c r="D30" s="19" t="s">
        <v>58</v>
      </c>
      <c r="E30" s="19" t="s">
        <v>208</v>
      </c>
      <c r="F30" s="19" t="s">
        <v>84</v>
      </c>
      <c r="G30" s="19" t="s">
        <v>165</v>
      </c>
      <c r="H30" s="19" t="s">
        <v>198</v>
      </c>
      <c r="I30" s="19" t="s">
        <v>209</v>
      </c>
      <c r="J30" s="19" t="s">
        <v>210</v>
      </c>
      <c r="K30" s="19">
        <v>7000</v>
      </c>
      <c r="L30" s="31" t="s">
        <v>65</v>
      </c>
      <c r="M30" s="32" t="s">
        <v>187</v>
      </c>
      <c r="N30" s="32" t="s">
        <v>188</v>
      </c>
      <c r="O30" s="31">
        <f t="shared" si="5"/>
        <v>360</v>
      </c>
      <c r="P30" s="31">
        <f t="shared" si="6"/>
        <v>360</v>
      </c>
      <c r="Q30" s="31"/>
      <c r="R30" s="31">
        <f t="shared" si="7"/>
        <v>360</v>
      </c>
      <c r="S30" s="31"/>
      <c r="T30" s="31">
        <v>360</v>
      </c>
      <c r="U30" s="31"/>
      <c r="V30" s="31"/>
      <c r="W30" s="31"/>
      <c r="X30" s="31"/>
      <c r="Y30" s="31"/>
      <c r="Z30" s="31"/>
      <c r="AA30" s="31"/>
      <c r="AB30" s="19" t="s">
        <v>211</v>
      </c>
      <c r="AC30" s="19"/>
      <c r="AD30" s="19"/>
    </row>
    <row r="31" s="5" customFormat="1" ht="88" customHeight="1" spans="1:30">
      <c r="A31" s="19">
        <v>24</v>
      </c>
      <c r="B31" s="19" t="s">
        <v>212</v>
      </c>
      <c r="C31" s="19" t="s">
        <v>213</v>
      </c>
      <c r="D31" s="19" t="s">
        <v>58</v>
      </c>
      <c r="E31" s="19" t="s">
        <v>71</v>
      </c>
      <c r="F31" s="19" t="s">
        <v>84</v>
      </c>
      <c r="G31" s="19" t="s">
        <v>111</v>
      </c>
      <c r="H31" s="19" t="s">
        <v>214</v>
      </c>
      <c r="I31" s="30" t="s">
        <v>215</v>
      </c>
      <c r="J31" s="19" t="s">
        <v>216</v>
      </c>
      <c r="K31" s="19">
        <v>577.25</v>
      </c>
      <c r="L31" s="31" t="s">
        <v>65</v>
      </c>
      <c r="M31" s="32" t="s">
        <v>217</v>
      </c>
      <c r="N31" s="32" t="s">
        <v>218</v>
      </c>
      <c r="O31" s="31">
        <f t="shared" si="5"/>
        <v>2500</v>
      </c>
      <c r="P31" s="31">
        <f t="shared" si="6"/>
        <v>2500</v>
      </c>
      <c r="Q31" s="31"/>
      <c r="R31" s="31">
        <f t="shared" si="7"/>
        <v>2500</v>
      </c>
      <c r="S31" s="31">
        <v>2500</v>
      </c>
      <c r="T31" s="31"/>
      <c r="U31" s="31"/>
      <c r="V31" s="31"/>
      <c r="W31" s="31"/>
      <c r="X31" s="31"/>
      <c r="Y31" s="31">
        <f>Z31+AA31</f>
        <v>0</v>
      </c>
      <c r="Z31" s="31"/>
      <c r="AA31" s="31"/>
      <c r="AB31" s="19" t="s">
        <v>219</v>
      </c>
      <c r="AC31" s="19"/>
      <c r="AD31" s="19"/>
    </row>
    <row r="32" s="5" customFormat="1" ht="50" customHeight="1" spans="1:30">
      <c r="A32" s="19">
        <v>25</v>
      </c>
      <c r="B32" s="19" t="s">
        <v>220</v>
      </c>
      <c r="C32" s="19" t="s">
        <v>221</v>
      </c>
      <c r="D32" s="19" t="s">
        <v>58</v>
      </c>
      <c r="E32" s="19" t="s">
        <v>71</v>
      </c>
      <c r="F32" s="19" t="s">
        <v>84</v>
      </c>
      <c r="G32" s="19" t="s">
        <v>222</v>
      </c>
      <c r="H32" s="19" t="s">
        <v>223</v>
      </c>
      <c r="I32" s="19" t="s">
        <v>224</v>
      </c>
      <c r="J32" s="19" t="s">
        <v>210</v>
      </c>
      <c r="K32" s="19">
        <v>500</v>
      </c>
      <c r="L32" s="31" t="s">
        <v>65</v>
      </c>
      <c r="M32" s="32" t="s">
        <v>217</v>
      </c>
      <c r="N32" s="32" t="s">
        <v>218</v>
      </c>
      <c r="O32" s="31">
        <f t="shared" si="5"/>
        <v>400</v>
      </c>
      <c r="P32" s="31">
        <f t="shared" si="6"/>
        <v>400</v>
      </c>
      <c r="Q32" s="31"/>
      <c r="R32" s="31">
        <f t="shared" si="7"/>
        <v>400</v>
      </c>
      <c r="S32" s="31"/>
      <c r="T32" s="31">
        <v>400</v>
      </c>
      <c r="U32" s="31"/>
      <c r="V32" s="31"/>
      <c r="W32" s="31"/>
      <c r="X32" s="31"/>
      <c r="Y32" s="31">
        <f>Z32+AA32</f>
        <v>0</v>
      </c>
      <c r="Z32" s="31"/>
      <c r="AA32" s="31"/>
      <c r="AB32" s="19" t="s">
        <v>225</v>
      </c>
      <c r="AC32" s="19"/>
      <c r="AD32" s="19"/>
    </row>
    <row r="33" s="5" customFormat="1" ht="81" customHeight="1" spans="1:30">
      <c r="A33" s="19">
        <v>26</v>
      </c>
      <c r="B33" s="19" t="s">
        <v>226</v>
      </c>
      <c r="C33" s="19" t="s">
        <v>227</v>
      </c>
      <c r="D33" s="19" t="s">
        <v>13</v>
      </c>
      <c r="E33" s="19" t="s">
        <v>228</v>
      </c>
      <c r="F33" s="19" t="s">
        <v>84</v>
      </c>
      <c r="G33" s="19" t="s">
        <v>222</v>
      </c>
      <c r="H33" s="19" t="s">
        <v>229</v>
      </c>
      <c r="I33" s="30" t="s">
        <v>230</v>
      </c>
      <c r="J33" s="19" t="s">
        <v>114</v>
      </c>
      <c r="K33" s="19">
        <v>60</v>
      </c>
      <c r="L33" s="31" t="s">
        <v>97</v>
      </c>
      <c r="M33" s="32" t="s">
        <v>217</v>
      </c>
      <c r="N33" s="32" t="s">
        <v>218</v>
      </c>
      <c r="O33" s="31">
        <f t="shared" si="5"/>
        <v>2400</v>
      </c>
      <c r="P33" s="31">
        <f t="shared" si="6"/>
        <v>2400</v>
      </c>
      <c r="Q33" s="31"/>
      <c r="R33" s="31">
        <f t="shared" si="7"/>
        <v>2400</v>
      </c>
      <c r="S33" s="31"/>
      <c r="T33" s="31"/>
      <c r="U33" s="31">
        <v>2400</v>
      </c>
      <c r="V33" s="31"/>
      <c r="W33" s="31"/>
      <c r="X33" s="31"/>
      <c r="Y33" s="31">
        <f>Z33+AA33</f>
        <v>0</v>
      </c>
      <c r="Z33" s="31"/>
      <c r="AA33" s="31"/>
      <c r="AB33" s="19" t="s">
        <v>231</v>
      </c>
      <c r="AC33" s="19"/>
      <c r="AD33" s="19"/>
    </row>
    <row r="34" s="5" customFormat="1" ht="59" customHeight="1" spans="1:30">
      <c r="A34" s="19">
        <v>27</v>
      </c>
      <c r="B34" s="19" t="s">
        <v>232</v>
      </c>
      <c r="C34" s="19" t="s">
        <v>233</v>
      </c>
      <c r="D34" s="19" t="s">
        <v>13</v>
      </c>
      <c r="E34" s="19" t="s">
        <v>228</v>
      </c>
      <c r="F34" s="19" t="s">
        <v>84</v>
      </c>
      <c r="G34" s="19" t="s">
        <v>93</v>
      </c>
      <c r="H34" s="19" t="s">
        <v>234</v>
      </c>
      <c r="I34" s="19" t="s">
        <v>235</v>
      </c>
      <c r="J34" s="19" t="s">
        <v>75</v>
      </c>
      <c r="K34" s="19">
        <v>2</v>
      </c>
      <c r="L34" s="31" t="s">
        <v>65</v>
      </c>
      <c r="M34" s="32" t="s">
        <v>217</v>
      </c>
      <c r="N34" s="32" t="s">
        <v>218</v>
      </c>
      <c r="O34" s="31">
        <f t="shared" si="5"/>
        <v>360</v>
      </c>
      <c r="P34" s="31">
        <f t="shared" si="6"/>
        <v>360</v>
      </c>
      <c r="Q34" s="31"/>
      <c r="R34" s="31">
        <f t="shared" si="7"/>
        <v>360</v>
      </c>
      <c r="S34" s="31"/>
      <c r="T34" s="31">
        <v>360</v>
      </c>
      <c r="U34" s="31"/>
      <c r="V34" s="31"/>
      <c r="W34" s="31"/>
      <c r="X34" s="31"/>
      <c r="Y34" s="31">
        <f>Z34+AA34</f>
        <v>0</v>
      </c>
      <c r="Z34" s="31"/>
      <c r="AA34" s="31"/>
      <c r="AB34" s="19" t="s">
        <v>236</v>
      </c>
      <c r="AC34" s="19"/>
      <c r="AD34" s="19"/>
    </row>
    <row r="35" s="5" customFormat="1" ht="50" customHeight="1" spans="1:30">
      <c r="A35" s="19">
        <v>28</v>
      </c>
      <c r="B35" s="19" t="s">
        <v>237</v>
      </c>
      <c r="C35" s="19" t="s">
        <v>238</v>
      </c>
      <c r="D35" s="19" t="s">
        <v>13</v>
      </c>
      <c r="E35" s="19" t="s">
        <v>197</v>
      </c>
      <c r="F35" s="19" t="s">
        <v>84</v>
      </c>
      <c r="G35" s="19" t="s">
        <v>165</v>
      </c>
      <c r="H35" s="19" t="s">
        <v>239</v>
      </c>
      <c r="I35" s="30" t="s">
        <v>240</v>
      </c>
      <c r="J35" s="19" t="s">
        <v>75</v>
      </c>
      <c r="K35" s="19">
        <v>20</v>
      </c>
      <c r="L35" s="31" t="s">
        <v>65</v>
      </c>
      <c r="M35" s="32" t="s">
        <v>217</v>
      </c>
      <c r="N35" s="32" t="s">
        <v>218</v>
      </c>
      <c r="O35" s="31">
        <f t="shared" si="5"/>
        <v>500</v>
      </c>
      <c r="P35" s="31">
        <f t="shared" si="6"/>
        <v>500</v>
      </c>
      <c r="Q35" s="31"/>
      <c r="R35" s="31">
        <f t="shared" si="7"/>
        <v>500</v>
      </c>
      <c r="S35" s="31"/>
      <c r="T35" s="31">
        <v>500</v>
      </c>
      <c r="U35" s="31"/>
      <c r="V35" s="31"/>
      <c r="W35" s="31"/>
      <c r="X35" s="31"/>
      <c r="Y35" s="31">
        <f>Z35+AA35</f>
        <v>0</v>
      </c>
      <c r="Z35" s="31"/>
      <c r="AA35" s="31"/>
      <c r="AB35" s="19" t="s">
        <v>200</v>
      </c>
      <c r="AC35" s="19"/>
      <c r="AD35" s="19"/>
    </row>
    <row r="36" s="5" customFormat="1" ht="50" customHeight="1" spans="1:30">
      <c r="A36" s="19">
        <v>29</v>
      </c>
      <c r="B36" s="19" t="s">
        <v>241</v>
      </c>
      <c r="C36" s="19" t="s">
        <v>242</v>
      </c>
      <c r="D36" s="19" t="s">
        <v>58</v>
      </c>
      <c r="E36" s="19" t="s">
        <v>208</v>
      </c>
      <c r="F36" s="19" t="s">
        <v>84</v>
      </c>
      <c r="G36" s="19" t="s">
        <v>165</v>
      </c>
      <c r="H36" s="19" t="s">
        <v>217</v>
      </c>
      <c r="I36" s="19" t="s">
        <v>243</v>
      </c>
      <c r="J36" s="19" t="s">
        <v>244</v>
      </c>
      <c r="K36" s="19">
        <v>1000</v>
      </c>
      <c r="L36" s="31" t="s">
        <v>65</v>
      </c>
      <c r="M36" s="32" t="s">
        <v>217</v>
      </c>
      <c r="N36" s="32" t="s">
        <v>218</v>
      </c>
      <c r="O36" s="31">
        <f t="shared" si="5"/>
        <v>5.5</v>
      </c>
      <c r="P36" s="31">
        <f t="shared" si="6"/>
        <v>5.5</v>
      </c>
      <c r="Q36" s="31"/>
      <c r="R36" s="31">
        <f t="shared" si="7"/>
        <v>5.5</v>
      </c>
      <c r="S36" s="31"/>
      <c r="T36" s="31">
        <v>5.5</v>
      </c>
      <c r="U36" s="31"/>
      <c r="V36" s="31"/>
      <c r="W36" s="31"/>
      <c r="X36" s="31"/>
      <c r="Y36" s="31"/>
      <c r="Z36" s="31"/>
      <c r="AA36" s="31"/>
      <c r="AB36" s="19" t="s">
        <v>211</v>
      </c>
      <c r="AC36" s="19"/>
      <c r="AD36" s="19"/>
    </row>
    <row r="37" s="5" customFormat="1" ht="67" customHeight="1" spans="1:30">
      <c r="A37" s="19">
        <v>30</v>
      </c>
      <c r="B37" s="19" t="s">
        <v>245</v>
      </c>
      <c r="C37" s="19" t="s">
        <v>246</v>
      </c>
      <c r="D37" s="19" t="s">
        <v>13</v>
      </c>
      <c r="E37" s="19" t="s">
        <v>228</v>
      </c>
      <c r="F37" s="19" t="s">
        <v>84</v>
      </c>
      <c r="G37" s="19" t="s">
        <v>247</v>
      </c>
      <c r="H37" s="19" t="s">
        <v>248</v>
      </c>
      <c r="I37" s="30" t="s">
        <v>249</v>
      </c>
      <c r="J37" s="19" t="s">
        <v>114</v>
      </c>
      <c r="K37" s="19">
        <v>17.12</v>
      </c>
      <c r="L37" s="31" t="s">
        <v>65</v>
      </c>
      <c r="M37" s="32" t="s">
        <v>250</v>
      </c>
      <c r="N37" s="32" t="s">
        <v>251</v>
      </c>
      <c r="O37" s="31">
        <f t="shared" si="5"/>
        <v>898.8</v>
      </c>
      <c r="P37" s="31">
        <f t="shared" si="6"/>
        <v>898.8</v>
      </c>
      <c r="Q37" s="31"/>
      <c r="R37" s="31">
        <f t="shared" si="7"/>
        <v>898.8</v>
      </c>
      <c r="S37" s="31">
        <v>898.8</v>
      </c>
      <c r="T37" s="31"/>
      <c r="U37" s="31"/>
      <c r="V37" s="31"/>
      <c r="W37" s="31"/>
      <c r="X37" s="31"/>
      <c r="Y37" s="31">
        <f>Z37+AA37</f>
        <v>0</v>
      </c>
      <c r="Z37" s="31"/>
      <c r="AA37" s="31"/>
      <c r="AB37" s="19" t="s">
        <v>231</v>
      </c>
      <c r="AC37" s="19"/>
      <c r="AD37" s="19"/>
    </row>
    <row r="38" s="5" customFormat="1" ht="67" customHeight="1" spans="1:30">
      <c r="A38" s="19">
        <v>31</v>
      </c>
      <c r="B38" s="19" t="s">
        <v>252</v>
      </c>
      <c r="C38" s="19" t="s">
        <v>253</v>
      </c>
      <c r="D38" s="19" t="s">
        <v>13</v>
      </c>
      <c r="E38" s="19" t="s">
        <v>197</v>
      </c>
      <c r="F38" s="19" t="s">
        <v>84</v>
      </c>
      <c r="G38" s="19" t="s">
        <v>254</v>
      </c>
      <c r="H38" s="19" t="s">
        <v>255</v>
      </c>
      <c r="I38" s="30" t="s">
        <v>256</v>
      </c>
      <c r="J38" s="19" t="s">
        <v>75</v>
      </c>
      <c r="K38" s="19">
        <v>8</v>
      </c>
      <c r="L38" s="31" t="s">
        <v>65</v>
      </c>
      <c r="M38" s="32" t="s">
        <v>250</v>
      </c>
      <c r="N38" s="32" t="s">
        <v>251</v>
      </c>
      <c r="O38" s="31">
        <f t="shared" si="5"/>
        <v>200</v>
      </c>
      <c r="P38" s="31">
        <f t="shared" si="6"/>
        <v>200</v>
      </c>
      <c r="Q38" s="31"/>
      <c r="R38" s="31">
        <f t="shared" si="7"/>
        <v>200</v>
      </c>
      <c r="S38" s="31">
        <v>200</v>
      </c>
      <c r="T38" s="31"/>
      <c r="U38" s="31"/>
      <c r="V38" s="31"/>
      <c r="W38" s="31"/>
      <c r="X38" s="31"/>
      <c r="Y38" s="31"/>
      <c r="Z38" s="31"/>
      <c r="AA38" s="31"/>
      <c r="AB38" s="19" t="s">
        <v>200</v>
      </c>
      <c r="AC38" s="19"/>
      <c r="AD38" s="19"/>
    </row>
    <row r="39" s="5" customFormat="1" ht="67" customHeight="1" spans="1:30">
      <c r="A39" s="19">
        <v>32</v>
      </c>
      <c r="B39" s="19" t="s">
        <v>257</v>
      </c>
      <c r="C39" s="19" t="s">
        <v>258</v>
      </c>
      <c r="D39" s="19" t="s">
        <v>13</v>
      </c>
      <c r="E39" s="19" t="s">
        <v>92</v>
      </c>
      <c r="F39" s="19" t="s">
        <v>84</v>
      </c>
      <c r="G39" s="19" t="s">
        <v>247</v>
      </c>
      <c r="H39" s="19" t="s">
        <v>259</v>
      </c>
      <c r="I39" s="30" t="s">
        <v>260</v>
      </c>
      <c r="J39" s="19" t="s">
        <v>75</v>
      </c>
      <c r="K39" s="19">
        <v>4</v>
      </c>
      <c r="L39" s="31" t="s">
        <v>65</v>
      </c>
      <c r="M39" s="32" t="s">
        <v>250</v>
      </c>
      <c r="N39" s="32" t="s">
        <v>251</v>
      </c>
      <c r="O39" s="31">
        <f t="shared" si="5"/>
        <v>1300</v>
      </c>
      <c r="P39" s="31">
        <f t="shared" si="6"/>
        <v>1300</v>
      </c>
      <c r="Q39" s="31"/>
      <c r="R39" s="31">
        <f t="shared" si="7"/>
        <v>1300</v>
      </c>
      <c r="S39" s="31">
        <v>1300</v>
      </c>
      <c r="T39" s="31"/>
      <c r="U39" s="31"/>
      <c r="V39" s="31"/>
      <c r="W39" s="31"/>
      <c r="X39" s="31"/>
      <c r="Y39" s="31"/>
      <c r="Z39" s="31"/>
      <c r="AA39" s="31"/>
      <c r="AB39" s="19" t="s">
        <v>261</v>
      </c>
      <c r="AC39" s="19"/>
      <c r="AD39" s="19"/>
    </row>
    <row r="40" s="5" customFormat="1" ht="67" customHeight="1" spans="1:30">
      <c r="A40" s="19">
        <v>33</v>
      </c>
      <c r="B40" s="19" t="s">
        <v>262</v>
      </c>
      <c r="C40" s="19" t="s">
        <v>263</v>
      </c>
      <c r="D40" s="19" t="s">
        <v>58</v>
      </c>
      <c r="E40" s="19" t="s">
        <v>208</v>
      </c>
      <c r="F40" s="19" t="s">
        <v>84</v>
      </c>
      <c r="G40" s="19" t="s">
        <v>264</v>
      </c>
      <c r="H40" s="19" t="s">
        <v>265</v>
      </c>
      <c r="I40" s="30" t="s">
        <v>266</v>
      </c>
      <c r="J40" s="19" t="s">
        <v>210</v>
      </c>
      <c r="K40" s="19">
        <v>2000</v>
      </c>
      <c r="L40" s="31" t="s">
        <v>65</v>
      </c>
      <c r="M40" s="32" t="s">
        <v>250</v>
      </c>
      <c r="N40" s="32" t="s">
        <v>251</v>
      </c>
      <c r="O40" s="31">
        <f t="shared" si="5"/>
        <v>780</v>
      </c>
      <c r="P40" s="31">
        <f t="shared" si="6"/>
        <v>780</v>
      </c>
      <c r="Q40" s="31"/>
      <c r="R40" s="31">
        <f t="shared" si="7"/>
        <v>780</v>
      </c>
      <c r="S40" s="31">
        <v>780</v>
      </c>
      <c r="T40" s="31"/>
      <c r="U40" s="31"/>
      <c r="V40" s="31"/>
      <c r="W40" s="31"/>
      <c r="X40" s="31"/>
      <c r="Y40" s="31"/>
      <c r="Z40" s="31"/>
      <c r="AA40" s="31"/>
      <c r="AB40" s="19" t="s">
        <v>211</v>
      </c>
      <c r="AC40" s="19"/>
      <c r="AD40" s="19"/>
    </row>
    <row r="41" s="5" customFormat="1" ht="71" customHeight="1" spans="1:30">
      <c r="A41" s="19">
        <v>34</v>
      </c>
      <c r="B41" s="19" t="s">
        <v>267</v>
      </c>
      <c r="C41" s="19" t="s">
        <v>268</v>
      </c>
      <c r="D41" s="19" t="s">
        <v>58</v>
      </c>
      <c r="E41" s="19" t="s">
        <v>71</v>
      </c>
      <c r="F41" s="19" t="s">
        <v>84</v>
      </c>
      <c r="G41" s="19" t="s">
        <v>93</v>
      </c>
      <c r="H41" s="19" t="s">
        <v>269</v>
      </c>
      <c r="I41" s="30" t="s">
        <v>270</v>
      </c>
      <c r="J41" s="19" t="s">
        <v>210</v>
      </c>
      <c r="K41" s="19">
        <v>700</v>
      </c>
      <c r="L41" s="31" t="s">
        <v>65</v>
      </c>
      <c r="M41" s="32" t="s">
        <v>271</v>
      </c>
      <c r="N41" s="32" t="s">
        <v>272</v>
      </c>
      <c r="O41" s="31">
        <f t="shared" ref="O41:O61" si="8">P41+X41+Y41</f>
        <v>500</v>
      </c>
      <c r="P41" s="31">
        <f t="shared" ref="P41:P61" si="9">Q41+R41</f>
        <v>500</v>
      </c>
      <c r="Q41" s="31"/>
      <c r="R41" s="31">
        <f t="shared" ref="R41:R61" si="10">SUM(S41:W41)</f>
        <v>500</v>
      </c>
      <c r="S41" s="31">
        <v>500</v>
      </c>
      <c r="T41" s="31"/>
      <c r="U41" s="31"/>
      <c r="V41" s="31"/>
      <c r="W41" s="31"/>
      <c r="X41" s="31"/>
      <c r="Y41" s="31">
        <f t="shared" ref="Y41:Y51" si="11">Z41+AA41</f>
        <v>0</v>
      </c>
      <c r="Z41" s="31"/>
      <c r="AA41" s="31"/>
      <c r="AB41" s="19" t="s">
        <v>273</v>
      </c>
      <c r="AC41" s="19"/>
      <c r="AD41" s="19"/>
    </row>
    <row r="42" s="5" customFormat="1" ht="68" customHeight="1" spans="1:30">
      <c r="A42" s="19">
        <v>35</v>
      </c>
      <c r="B42" s="19" t="s">
        <v>274</v>
      </c>
      <c r="C42" s="19" t="s">
        <v>275</v>
      </c>
      <c r="D42" s="19" t="s">
        <v>58</v>
      </c>
      <c r="E42" s="19" t="s">
        <v>71</v>
      </c>
      <c r="F42" s="19" t="s">
        <v>84</v>
      </c>
      <c r="G42" s="19" t="s">
        <v>93</v>
      </c>
      <c r="H42" s="19" t="s">
        <v>276</v>
      </c>
      <c r="I42" s="30" t="s">
        <v>277</v>
      </c>
      <c r="J42" s="19" t="s">
        <v>75</v>
      </c>
      <c r="K42" s="19">
        <v>20</v>
      </c>
      <c r="L42" s="31" t="s">
        <v>65</v>
      </c>
      <c r="M42" s="32" t="s">
        <v>271</v>
      </c>
      <c r="N42" s="32" t="s">
        <v>272</v>
      </c>
      <c r="O42" s="31">
        <f t="shared" si="8"/>
        <v>400</v>
      </c>
      <c r="P42" s="31">
        <f t="shared" si="9"/>
        <v>400</v>
      </c>
      <c r="Q42" s="31"/>
      <c r="R42" s="31">
        <f t="shared" si="10"/>
        <v>400</v>
      </c>
      <c r="S42" s="31">
        <v>400</v>
      </c>
      <c r="T42" s="31"/>
      <c r="U42" s="31"/>
      <c r="V42" s="31"/>
      <c r="W42" s="31"/>
      <c r="X42" s="31"/>
      <c r="Y42" s="31">
        <f t="shared" si="11"/>
        <v>0</v>
      </c>
      <c r="Z42" s="31"/>
      <c r="AA42" s="31"/>
      <c r="AB42" s="19" t="s">
        <v>194</v>
      </c>
      <c r="AC42" s="19"/>
      <c r="AD42" s="19"/>
    </row>
    <row r="43" s="5" customFormat="1" ht="66" customHeight="1" spans="1:30">
      <c r="A43" s="19">
        <v>36</v>
      </c>
      <c r="B43" s="19" t="s">
        <v>278</v>
      </c>
      <c r="C43" s="19" t="s">
        <v>279</v>
      </c>
      <c r="D43" s="19" t="s">
        <v>13</v>
      </c>
      <c r="E43" s="19" t="s">
        <v>280</v>
      </c>
      <c r="F43" s="19" t="s">
        <v>84</v>
      </c>
      <c r="G43" s="19" t="s">
        <v>93</v>
      </c>
      <c r="H43" s="19" t="s">
        <v>281</v>
      </c>
      <c r="I43" s="30" t="s">
        <v>282</v>
      </c>
      <c r="J43" s="19" t="s">
        <v>138</v>
      </c>
      <c r="K43" s="19">
        <v>2118</v>
      </c>
      <c r="L43" s="31" t="s">
        <v>65</v>
      </c>
      <c r="M43" s="32" t="s">
        <v>271</v>
      </c>
      <c r="N43" s="32" t="s">
        <v>272</v>
      </c>
      <c r="O43" s="31">
        <f t="shared" si="8"/>
        <v>1694.4</v>
      </c>
      <c r="P43" s="31">
        <f t="shared" si="9"/>
        <v>1694.4</v>
      </c>
      <c r="Q43" s="31"/>
      <c r="R43" s="31">
        <f t="shared" si="10"/>
        <v>1694.4</v>
      </c>
      <c r="S43" s="31">
        <v>1694.4</v>
      </c>
      <c r="T43" s="31"/>
      <c r="U43" s="31"/>
      <c r="V43" s="31"/>
      <c r="W43" s="31"/>
      <c r="X43" s="31"/>
      <c r="Y43" s="31">
        <f t="shared" si="11"/>
        <v>0</v>
      </c>
      <c r="Z43" s="31"/>
      <c r="AA43" s="31"/>
      <c r="AB43" s="19" t="s">
        <v>283</v>
      </c>
      <c r="AC43" s="19"/>
      <c r="AD43" s="19"/>
    </row>
    <row r="44" s="5" customFormat="1" ht="50" customHeight="1" spans="1:30">
      <c r="A44" s="19">
        <v>37</v>
      </c>
      <c r="B44" s="19" t="s">
        <v>284</v>
      </c>
      <c r="C44" s="19" t="s">
        <v>285</v>
      </c>
      <c r="D44" s="19" t="s">
        <v>13</v>
      </c>
      <c r="E44" s="19" t="s">
        <v>197</v>
      </c>
      <c r="F44" s="19" t="s">
        <v>84</v>
      </c>
      <c r="G44" s="19" t="s">
        <v>254</v>
      </c>
      <c r="H44" s="19" t="s">
        <v>286</v>
      </c>
      <c r="I44" s="30" t="s">
        <v>256</v>
      </c>
      <c r="J44" s="19" t="s">
        <v>75</v>
      </c>
      <c r="K44" s="19">
        <v>8</v>
      </c>
      <c r="L44" s="31" t="s">
        <v>65</v>
      </c>
      <c r="M44" s="32" t="s">
        <v>271</v>
      </c>
      <c r="N44" s="32" t="s">
        <v>272</v>
      </c>
      <c r="O44" s="31">
        <f t="shared" si="8"/>
        <v>200</v>
      </c>
      <c r="P44" s="31">
        <f t="shared" si="9"/>
        <v>200</v>
      </c>
      <c r="Q44" s="31"/>
      <c r="R44" s="31">
        <f t="shared" si="10"/>
        <v>200</v>
      </c>
      <c r="S44" s="31">
        <v>200</v>
      </c>
      <c r="T44" s="31"/>
      <c r="U44" s="31"/>
      <c r="V44" s="31"/>
      <c r="W44" s="31"/>
      <c r="X44" s="31"/>
      <c r="Y44" s="31">
        <f t="shared" si="11"/>
        <v>0</v>
      </c>
      <c r="Z44" s="31"/>
      <c r="AA44" s="31"/>
      <c r="AB44" s="19" t="s">
        <v>200</v>
      </c>
      <c r="AC44" s="19"/>
      <c r="AD44" s="19"/>
    </row>
    <row r="45" s="5" customFormat="1" ht="80" customHeight="1" spans="1:30">
      <c r="A45" s="19">
        <v>38</v>
      </c>
      <c r="B45" s="19" t="s">
        <v>287</v>
      </c>
      <c r="C45" s="19" t="s">
        <v>288</v>
      </c>
      <c r="D45" s="19" t="s">
        <v>13</v>
      </c>
      <c r="E45" s="19" t="s">
        <v>92</v>
      </c>
      <c r="F45" s="19" t="s">
        <v>106</v>
      </c>
      <c r="G45" s="19" t="s">
        <v>289</v>
      </c>
      <c r="H45" s="19" t="s">
        <v>290</v>
      </c>
      <c r="I45" s="30" t="s">
        <v>291</v>
      </c>
      <c r="J45" s="19" t="s">
        <v>114</v>
      </c>
      <c r="K45" s="19">
        <v>70</v>
      </c>
      <c r="L45" s="31" t="s">
        <v>65</v>
      </c>
      <c r="M45" s="32" t="s">
        <v>62</v>
      </c>
      <c r="N45" s="32" t="s">
        <v>292</v>
      </c>
      <c r="O45" s="31">
        <f t="shared" si="8"/>
        <v>2232</v>
      </c>
      <c r="P45" s="31">
        <f t="shared" si="9"/>
        <v>2232</v>
      </c>
      <c r="Q45" s="31"/>
      <c r="R45" s="31">
        <f t="shared" si="10"/>
        <v>2232</v>
      </c>
      <c r="S45" s="31">
        <v>2232</v>
      </c>
      <c r="T45" s="31"/>
      <c r="U45" s="31"/>
      <c r="V45" s="31"/>
      <c r="W45" s="31"/>
      <c r="X45" s="31"/>
      <c r="Y45" s="31">
        <f t="shared" si="11"/>
        <v>0</v>
      </c>
      <c r="Z45" s="31"/>
      <c r="AA45" s="31"/>
      <c r="AB45" s="19" t="s">
        <v>293</v>
      </c>
      <c r="AC45" s="19"/>
      <c r="AD45" s="19"/>
    </row>
    <row r="46" s="5" customFormat="1" ht="63" customHeight="1" spans="1:30">
      <c r="A46" s="19">
        <v>39</v>
      </c>
      <c r="B46" s="19" t="s">
        <v>294</v>
      </c>
      <c r="C46" s="19" t="s">
        <v>295</v>
      </c>
      <c r="D46" s="19" t="s">
        <v>58</v>
      </c>
      <c r="E46" s="19" t="s">
        <v>208</v>
      </c>
      <c r="F46" s="19" t="s">
        <v>84</v>
      </c>
      <c r="G46" s="19" t="s">
        <v>165</v>
      </c>
      <c r="H46" s="19" t="s">
        <v>296</v>
      </c>
      <c r="I46" s="30" t="s">
        <v>297</v>
      </c>
      <c r="J46" s="19" t="s">
        <v>298</v>
      </c>
      <c r="K46" s="19">
        <v>50</v>
      </c>
      <c r="L46" s="31" t="s">
        <v>65</v>
      </c>
      <c r="M46" s="32" t="s">
        <v>62</v>
      </c>
      <c r="N46" s="32" t="s">
        <v>292</v>
      </c>
      <c r="O46" s="31">
        <f t="shared" si="8"/>
        <v>300</v>
      </c>
      <c r="P46" s="31">
        <f t="shared" si="9"/>
        <v>300</v>
      </c>
      <c r="Q46" s="31"/>
      <c r="R46" s="31">
        <f t="shared" si="10"/>
        <v>300</v>
      </c>
      <c r="S46" s="31">
        <v>300</v>
      </c>
      <c r="T46" s="31"/>
      <c r="U46" s="31"/>
      <c r="V46" s="31"/>
      <c r="W46" s="31"/>
      <c r="X46" s="31"/>
      <c r="Y46" s="31">
        <f t="shared" si="11"/>
        <v>0</v>
      </c>
      <c r="Z46" s="31"/>
      <c r="AA46" s="31"/>
      <c r="AB46" s="19" t="s">
        <v>211</v>
      </c>
      <c r="AC46" s="19"/>
      <c r="AD46" s="19"/>
    </row>
    <row r="47" s="5" customFormat="1" ht="63" customHeight="1" spans="1:30">
      <c r="A47" s="19">
        <v>40</v>
      </c>
      <c r="B47" s="19" t="s">
        <v>299</v>
      </c>
      <c r="C47" s="19" t="s">
        <v>300</v>
      </c>
      <c r="D47" s="19" t="s">
        <v>13</v>
      </c>
      <c r="E47" s="19" t="s">
        <v>197</v>
      </c>
      <c r="F47" s="19" t="s">
        <v>84</v>
      </c>
      <c r="G47" s="19" t="s">
        <v>301</v>
      </c>
      <c r="H47" s="19" t="s">
        <v>296</v>
      </c>
      <c r="I47" s="30" t="s">
        <v>302</v>
      </c>
      <c r="J47" s="19" t="s">
        <v>75</v>
      </c>
      <c r="K47" s="19">
        <v>20</v>
      </c>
      <c r="L47" s="31" t="s">
        <v>65</v>
      </c>
      <c r="M47" s="32" t="s">
        <v>62</v>
      </c>
      <c r="N47" s="32" t="s">
        <v>292</v>
      </c>
      <c r="O47" s="31">
        <f t="shared" si="8"/>
        <v>500</v>
      </c>
      <c r="P47" s="31">
        <f t="shared" si="9"/>
        <v>500</v>
      </c>
      <c r="Q47" s="31"/>
      <c r="R47" s="31">
        <f t="shared" si="10"/>
        <v>500</v>
      </c>
      <c r="S47" s="31">
        <v>500</v>
      </c>
      <c r="T47" s="31"/>
      <c r="U47" s="31"/>
      <c r="V47" s="31"/>
      <c r="W47" s="31"/>
      <c r="X47" s="31"/>
      <c r="Y47" s="31">
        <f t="shared" si="11"/>
        <v>0</v>
      </c>
      <c r="Z47" s="31"/>
      <c r="AA47" s="31"/>
      <c r="AB47" s="19" t="s">
        <v>200</v>
      </c>
      <c r="AC47" s="19"/>
      <c r="AD47" s="19"/>
    </row>
    <row r="48" s="5" customFormat="1" ht="112" customHeight="1" spans="1:30">
      <c r="A48" s="19">
        <v>41</v>
      </c>
      <c r="B48" s="19" t="s">
        <v>303</v>
      </c>
      <c r="C48" s="19" t="s">
        <v>304</v>
      </c>
      <c r="D48" s="19" t="s">
        <v>13</v>
      </c>
      <c r="E48" s="19" t="s">
        <v>305</v>
      </c>
      <c r="F48" s="19" t="s">
        <v>84</v>
      </c>
      <c r="G48" s="19" t="s">
        <v>301</v>
      </c>
      <c r="H48" s="19" t="s">
        <v>306</v>
      </c>
      <c r="I48" s="30" t="s">
        <v>307</v>
      </c>
      <c r="J48" s="19" t="s">
        <v>308</v>
      </c>
      <c r="K48" s="19">
        <v>20</v>
      </c>
      <c r="L48" s="31" t="s">
        <v>65</v>
      </c>
      <c r="M48" s="32" t="s">
        <v>62</v>
      </c>
      <c r="N48" s="32" t="s">
        <v>292</v>
      </c>
      <c r="O48" s="31">
        <f t="shared" si="8"/>
        <v>300</v>
      </c>
      <c r="P48" s="31">
        <f t="shared" si="9"/>
        <v>300</v>
      </c>
      <c r="Q48" s="31"/>
      <c r="R48" s="31">
        <f t="shared" si="10"/>
        <v>300</v>
      </c>
      <c r="S48" s="31">
        <v>300</v>
      </c>
      <c r="T48" s="31"/>
      <c r="U48" s="31"/>
      <c r="V48" s="31"/>
      <c r="W48" s="31"/>
      <c r="X48" s="31"/>
      <c r="Y48" s="31">
        <f t="shared" si="11"/>
        <v>0</v>
      </c>
      <c r="Z48" s="31"/>
      <c r="AA48" s="31"/>
      <c r="AB48" s="19" t="s">
        <v>309</v>
      </c>
      <c r="AC48" s="19"/>
      <c r="AD48" s="19"/>
    </row>
    <row r="49" s="5" customFormat="1" ht="68" customHeight="1" spans="1:30">
      <c r="A49" s="19">
        <v>42</v>
      </c>
      <c r="B49" s="19" t="s">
        <v>310</v>
      </c>
      <c r="C49" s="19" t="s">
        <v>311</v>
      </c>
      <c r="D49" s="19" t="s">
        <v>58</v>
      </c>
      <c r="E49" s="19" t="s">
        <v>208</v>
      </c>
      <c r="F49" s="19" t="s">
        <v>84</v>
      </c>
      <c r="G49" s="19" t="s">
        <v>111</v>
      </c>
      <c r="H49" s="19" t="s">
        <v>296</v>
      </c>
      <c r="I49" s="30" t="s">
        <v>312</v>
      </c>
      <c r="J49" s="19" t="s">
        <v>210</v>
      </c>
      <c r="K49" s="19">
        <v>16502</v>
      </c>
      <c r="L49" s="31" t="s">
        <v>65</v>
      </c>
      <c r="M49" s="32" t="s">
        <v>62</v>
      </c>
      <c r="N49" s="32" t="s">
        <v>292</v>
      </c>
      <c r="O49" s="31">
        <f t="shared" si="8"/>
        <v>590</v>
      </c>
      <c r="P49" s="31">
        <f t="shared" si="9"/>
        <v>590</v>
      </c>
      <c r="Q49" s="31"/>
      <c r="R49" s="31">
        <f t="shared" si="10"/>
        <v>590</v>
      </c>
      <c r="S49" s="31">
        <v>590</v>
      </c>
      <c r="T49" s="31"/>
      <c r="U49" s="31"/>
      <c r="V49" s="31"/>
      <c r="W49" s="31"/>
      <c r="X49" s="31"/>
      <c r="Y49" s="31">
        <f t="shared" si="11"/>
        <v>0</v>
      </c>
      <c r="Z49" s="31"/>
      <c r="AA49" s="31"/>
      <c r="AB49" s="19" t="s">
        <v>211</v>
      </c>
      <c r="AC49" s="19"/>
      <c r="AD49" s="19"/>
    </row>
    <row r="50" s="5" customFormat="1" ht="161" customHeight="1" spans="1:30">
      <c r="A50" s="19">
        <v>43</v>
      </c>
      <c r="B50" s="19" t="s">
        <v>313</v>
      </c>
      <c r="C50" s="19" t="s">
        <v>314</v>
      </c>
      <c r="D50" s="19" t="s">
        <v>58</v>
      </c>
      <c r="E50" s="19" t="s">
        <v>315</v>
      </c>
      <c r="F50" s="19" t="s">
        <v>84</v>
      </c>
      <c r="G50" s="19" t="s">
        <v>289</v>
      </c>
      <c r="H50" s="19" t="s">
        <v>316</v>
      </c>
      <c r="I50" s="30" t="s">
        <v>317</v>
      </c>
      <c r="J50" s="19" t="s">
        <v>318</v>
      </c>
      <c r="K50" s="19">
        <v>1500</v>
      </c>
      <c r="L50" s="31" t="s">
        <v>65</v>
      </c>
      <c r="M50" s="32" t="s">
        <v>62</v>
      </c>
      <c r="N50" s="32" t="s">
        <v>292</v>
      </c>
      <c r="O50" s="31">
        <f t="shared" si="8"/>
        <v>980</v>
      </c>
      <c r="P50" s="31">
        <f t="shared" si="9"/>
        <v>980</v>
      </c>
      <c r="Q50" s="31"/>
      <c r="R50" s="31">
        <f t="shared" si="10"/>
        <v>980</v>
      </c>
      <c r="S50" s="31">
        <v>980</v>
      </c>
      <c r="T50" s="31"/>
      <c r="U50" s="31"/>
      <c r="V50" s="31"/>
      <c r="W50" s="31"/>
      <c r="X50" s="31"/>
      <c r="Y50" s="31">
        <f t="shared" si="11"/>
        <v>0</v>
      </c>
      <c r="Z50" s="31"/>
      <c r="AA50" s="31"/>
      <c r="AB50" s="19" t="s">
        <v>319</v>
      </c>
      <c r="AC50" s="19"/>
      <c r="AD50" s="19"/>
    </row>
    <row r="51" s="5" customFormat="1" ht="75" customHeight="1" spans="1:30">
      <c r="A51" s="19">
        <v>44</v>
      </c>
      <c r="B51" s="19" t="s">
        <v>320</v>
      </c>
      <c r="C51" s="19" t="s">
        <v>321</v>
      </c>
      <c r="D51" s="19" t="s">
        <v>58</v>
      </c>
      <c r="E51" s="19" t="s">
        <v>59</v>
      </c>
      <c r="F51" s="19" t="s">
        <v>84</v>
      </c>
      <c r="G51" s="19" t="s">
        <v>101</v>
      </c>
      <c r="H51" s="19" t="s">
        <v>62</v>
      </c>
      <c r="I51" s="30" t="s">
        <v>322</v>
      </c>
      <c r="J51" s="19" t="s">
        <v>75</v>
      </c>
      <c r="K51" s="19">
        <v>1</v>
      </c>
      <c r="L51" s="31" t="s">
        <v>97</v>
      </c>
      <c r="M51" s="32" t="s">
        <v>62</v>
      </c>
      <c r="N51" s="32" t="s">
        <v>292</v>
      </c>
      <c r="O51" s="31">
        <f t="shared" si="8"/>
        <v>300</v>
      </c>
      <c r="P51" s="31">
        <f t="shared" si="9"/>
        <v>300</v>
      </c>
      <c r="Q51" s="31"/>
      <c r="R51" s="31">
        <f t="shared" si="10"/>
        <v>300</v>
      </c>
      <c r="S51" s="31"/>
      <c r="T51" s="31"/>
      <c r="U51" s="31">
        <v>300</v>
      </c>
      <c r="V51" s="31"/>
      <c r="W51" s="31"/>
      <c r="X51" s="31"/>
      <c r="Y51" s="31">
        <f t="shared" si="11"/>
        <v>0</v>
      </c>
      <c r="Z51" s="31"/>
      <c r="AA51" s="31"/>
      <c r="AB51" s="19" t="s">
        <v>323</v>
      </c>
      <c r="AC51" s="19"/>
      <c r="AD51" s="19"/>
    </row>
    <row r="52" s="5" customFormat="1" ht="75" customHeight="1" spans="1:30">
      <c r="A52" s="19">
        <v>45</v>
      </c>
      <c r="B52" s="19" t="s">
        <v>324</v>
      </c>
      <c r="C52" s="19" t="s">
        <v>325</v>
      </c>
      <c r="D52" s="19" t="s">
        <v>58</v>
      </c>
      <c r="E52" s="19" t="s">
        <v>184</v>
      </c>
      <c r="F52" s="19" t="s">
        <v>84</v>
      </c>
      <c r="G52" s="19" t="s">
        <v>326</v>
      </c>
      <c r="H52" s="19" t="s">
        <v>62</v>
      </c>
      <c r="I52" s="30" t="s">
        <v>327</v>
      </c>
      <c r="J52" s="19" t="s">
        <v>328</v>
      </c>
      <c r="K52" s="19">
        <v>9720</v>
      </c>
      <c r="L52" s="31" t="s">
        <v>65</v>
      </c>
      <c r="M52" s="32" t="s">
        <v>62</v>
      </c>
      <c r="N52" s="32" t="s">
        <v>292</v>
      </c>
      <c r="O52" s="31">
        <f t="shared" si="8"/>
        <v>1500</v>
      </c>
      <c r="P52" s="31">
        <f t="shared" si="9"/>
        <v>1500</v>
      </c>
      <c r="Q52" s="31"/>
      <c r="R52" s="31">
        <f t="shared" si="10"/>
        <v>1500</v>
      </c>
      <c r="S52" s="31">
        <v>1500</v>
      </c>
      <c r="T52" s="31"/>
      <c r="U52" s="31"/>
      <c r="V52" s="31"/>
      <c r="W52" s="31"/>
      <c r="X52" s="31"/>
      <c r="Y52" s="31"/>
      <c r="Z52" s="31"/>
      <c r="AA52" s="31"/>
      <c r="AB52" s="19" t="s">
        <v>205</v>
      </c>
      <c r="AC52" s="19"/>
      <c r="AD52" s="19"/>
    </row>
    <row r="53" s="5" customFormat="1" ht="50" customHeight="1" spans="1:30">
      <c r="A53" s="19">
        <v>46</v>
      </c>
      <c r="B53" s="19" t="s">
        <v>329</v>
      </c>
      <c r="C53" s="19" t="s">
        <v>330</v>
      </c>
      <c r="D53" s="19" t="s">
        <v>13</v>
      </c>
      <c r="E53" s="19" t="s">
        <v>331</v>
      </c>
      <c r="F53" s="19" t="s">
        <v>84</v>
      </c>
      <c r="G53" s="19" t="s">
        <v>222</v>
      </c>
      <c r="H53" s="19" t="s">
        <v>332</v>
      </c>
      <c r="I53" s="30" t="s">
        <v>333</v>
      </c>
      <c r="J53" s="19" t="s">
        <v>138</v>
      </c>
      <c r="K53" s="19">
        <v>243</v>
      </c>
      <c r="L53" s="31" t="s">
        <v>65</v>
      </c>
      <c r="M53" s="32" t="s">
        <v>334</v>
      </c>
      <c r="N53" s="32" t="s">
        <v>335</v>
      </c>
      <c r="O53" s="31">
        <f t="shared" si="8"/>
        <v>48.6</v>
      </c>
      <c r="P53" s="31">
        <f t="shared" si="9"/>
        <v>48.6</v>
      </c>
      <c r="Q53" s="31"/>
      <c r="R53" s="31">
        <f t="shared" si="10"/>
        <v>48.6</v>
      </c>
      <c r="S53" s="31"/>
      <c r="T53" s="31">
        <v>48.6</v>
      </c>
      <c r="U53" s="31"/>
      <c r="V53" s="31"/>
      <c r="W53" s="31"/>
      <c r="X53" s="31"/>
      <c r="Y53" s="31">
        <f>Z53+AA53</f>
        <v>0</v>
      </c>
      <c r="Z53" s="31"/>
      <c r="AA53" s="31"/>
      <c r="AB53" s="19" t="s">
        <v>336</v>
      </c>
      <c r="AC53" s="19"/>
      <c r="AD53" s="19"/>
    </row>
    <row r="54" s="5" customFormat="1" ht="50" customHeight="1" spans="1:30">
      <c r="A54" s="19">
        <v>47</v>
      </c>
      <c r="B54" s="19" t="s">
        <v>337</v>
      </c>
      <c r="C54" s="19" t="s">
        <v>338</v>
      </c>
      <c r="D54" s="19" t="s">
        <v>13</v>
      </c>
      <c r="E54" s="19" t="s">
        <v>228</v>
      </c>
      <c r="F54" s="19" t="s">
        <v>84</v>
      </c>
      <c r="G54" s="19" t="s">
        <v>222</v>
      </c>
      <c r="H54" s="19" t="s">
        <v>339</v>
      </c>
      <c r="I54" s="30" t="s">
        <v>340</v>
      </c>
      <c r="J54" s="19" t="s">
        <v>114</v>
      </c>
      <c r="K54" s="19">
        <v>15.5</v>
      </c>
      <c r="L54" s="31" t="s">
        <v>65</v>
      </c>
      <c r="M54" s="32" t="s">
        <v>334</v>
      </c>
      <c r="N54" s="32" t="s">
        <v>335</v>
      </c>
      <c r="O54" s="31">
        <f t="shared" si="8"/>
        <v>465</v>
      </c>
      <c r="P54" s="31">
        <f t="shared" si="9"/>
        <v>465</v>
      </c>
      <c r="Q54" s="31"/>
      <c r="R54" s="31">
        <f t="shared" si="10"/>
        <v>465</v>
      </c>
      <c r="S54" s="31"/>
      <c r="T54" s="31">
        <v>465</v>
      </c>
      <c r="U54" s="31"/>
      <c r="V54" s="31"/>
      <c r="W54" s="31"/>
      <c r="X54" s="31"/>
      <c r="Y54" s="31">
        <f>Z54+AA54</f>
        <v>0</v>
      </c>
      <c r="Z54" s="31"/>
      <c r="AA54" s="31"/>
      <c r="AB54" s="19" t="s">
        <v>231</v>
      </c>
      <c r="AC54" s="19"/>
      <c r="AD54" s="19"/>
    </row>
    <row r="55" s="5" customFormat="1" ht="65" customHeight="1" spans="1:30">
      <c r="A55" s="19">
        <v>48</v>
      </c>
      <c r="B55" s="19" t="s">
        <v>341</v>
      </c>
      <c r="C55" s="19" t="s">
        <v>342</v>
      </c>
      <c r="D55" s="19" t="s">
        <v>13</v>
      </c>
      <c r="E55" s="19" t="s">
        <v>197</v>
      </c>
      <c r="F55" s="19" t="s">
        <v>84</v>
      </c>
      <c r="G55" s="19" t="s">
        <v>101</v>
      </c>
      <c r="H55" s="19" t="s">
        <v>343</v>
      </c>
      <c r="I55" s="30" t="s">
        <v>344</v>
      </c>
      <c r="J55" s="19" t="s">
        <v>75</v>
      </c>
      <c r="K55" s="19">
        <v>11</v>
      </c>
      <c r="L55" s="31" t="s">
        <v>65</v>
      </c>
      <c r="M55" s="32" t="s">
        <v>334</v>
      </c>
      <c r="N55" s="32" t="s">
        <v>335</v>
      </c>
      <c r="O55" s="31">
        <f t="shared" si="8"/>
        <v>275</v>
      </c>
      <c r="P55" s="31">
        <f t="shared" si="9"/>
        <v>275</v>
      </c>
      <c r="Q55" s="31"/>
      <c r="R55" s="31">
        <f t="shared" si="10"/>
        <v>275</v>
      </c>
      <c r="S55" s="31">
        <v>275</v>
      </c>
      <c r="T55" s="31"/>
      <c r="U55" s="31"/>
      <c r="V55" s="31"/>
      <c r="W55" s="31"/>
      <c r="X55" s="31"/>
      <c r="Y55" s="31"/>
      <c r="Z55" s="31"/>
      <c r="AA55" s="31"/>
      <c r="AB55" s="19" t="s">
        <v>200</v>
      </c>
      <c r="AC55" s="19"/>
      <c r="AD55" s="19"/>
    </row>
    <row r="56" s="5" customFormat="1" ht="50" customHeight="1" spans="1:30">
      <c r="A56" s="19">
        <v>49</v>
      </c>
      <c r="B56" s="19" t="s">
        <v>345</v>
      </c>
      <c r="C56" s="19" t="s">
        <v>346</v>
      </c>
      <c r="D56" s="19" t="s">
        <v>58</v>
      </c>
      <c r="E56" s="19" t="s">
        <v>208</v>
      </c>
      <c r="F56" s="19" t="s">
        <v>84</v>
      </c>
      <c r="G56" s="19" t="s">
        <v>222</v>
      </c>
      <c r="H56" s="19" t="s">
        <v>334</v>
      </c>
      <c r="I56" s="30" t="s">
        <v>347</v>
      </c>
      <c r="J56" s="19" t="s">
        <v>210</v>
      </c>
      <c r="K56" s="19">
        <v>1500</v>
      </c>
      <c r="L56" s="31" t="s">
        <v>65</v>
      </c>
      <c r="M56" s="32" t="s">
        <v>334</v>
      </c>
      <c r="N56" s="32" t="s">
        <v>335</v>
      </c>
      <c r="O56" s="31">
        <f t="shared" si="8"/>
        <v>310</v>
      </c>
      <c r="P56" s="31">
        <f t="shared" si="9"/>
        <v>310</v>
      </c>
      <c r="Q56" s="31"/>
      <c r="R56" s="31">
        <f t="shared" si="10"/>
        <v>310</v>
      </c>
      <c r="S56" s="31">
        <v>310</v>
      </c>
      <c r="T56" s="31"/>
      <c r="U56" s="31"/>
      <c r="V56" s="31"/>
      <c r="W56" s="31"/>
      <c r="X56" s="31"/>
      <c r="Y56" s="31"/>
      <c r="Z56" s="31"/>
      <c r="AA56" s="31"/>
      <c r="AB56" s="19" t="s">
        <v>211</v>
      </c>
      <c r="AC56" s="19"/>
      <c r="AD56" s="19"/>
    </row>
    <row r="57" s="5" customFormat="1" ht="112" customHeight="1" spans="1:30">
      <c r="A57" s="19">
        <v>50</v>
      </c>
      <c r="B57" s="19" t="s">
        <v>348</v>
      </c>
      <c r="C57" s="19" t="s">
        <v>349</v>
      </c>
      <c r="D57" s="19" t="s">
        <v>58</v>
      </c>
      <c r="E57" s="19" t="s">
        <v>350</v>
      </c>
      <c r="F57" s="19" t="s">
        <v>84</v>
      </c>
      <c r="G57" s="19" t="s">
        <v>165</v>
      </c>
      <c r="H57" s="19" t="s">
        <v>351</v>
      </c>
      <c r="I57" s="30" t="s">
        <v>352</v>
      </c>
      <c r="J57" s="19" t="s">
        <v>308</v>
      </c>
      <c r="K57" s="19">
        <v>1</v>
      </c>
      <c r="L57" s="31" t="s">
        <v>65</v>
      </c>
      <c r="M57" s="32" t="s">
        <v>166</v>
      </c>
      <c r="N57" s="32" t="s">
        <v>353</v>
      </c>
      <c r="O57" s="31">
        <f t="shared" si="8"/>
        <v>1200</v>
      </c>
      <c r="P57" s="31">
        <f t="shared" si="9"/>
        <v>1200</v>
      </c>
      <c r="Q57" s="31"/>
      <c r="R57" s="31">
        <f t="shared" si="10"/>
        <v>1200</v>
      </c>
      <c r="S57" s="31">
        <v>1200</v>
      </c>
      <c r="T57" s="31"/>
      <c r="U57" s="31"/>
      <c r="V57" s="31"/>
      <c r="W57" s="31"/>
      <c r="X57" s="31"/>
      <c r="Y57" s="31">
        <f>Z57+AA57</f>
        <v>0</v>
      </c>
      <c r="Z57" s="31"/>
      <c r="AA57" s="31"/>
      <c r="AB57" s="19" t="s">
        <v>319</v>
      </c>
      <c r="AC57" s="19"/>
      <c r="AD57" s="19"/>
    </row>
    <row r="58" s="5" customFormat="1" ht="64" customHeight="1" spans="1:30">
      <c r="A58" s="19">
        <v>51</v>
      </c>
      <c r="B58" s="19" t="s">
        <v>354</v>
      </c>
      <c r="C58" s="19" t="s">
        <v>355</v>
      </c>
      <c r="D58" s="19" t="s">
        <v>58</v>
      </c>
      <c r="E58" s="19" t="s">
        <v>315</v>
      </c>
      <c r="F58" s="19" t="s">
        <v>84</v>
      </c>
      <c r="G58" s="19" t="s">
        <v>165</v>
      </c>
      <c r="H58" s="19" t="s">
        <v>356</v>
      </c>
      <c r="I58" s="30" t="s">
        <v>357</v>
      </c>
      <c r="J58" s="19" t="s">
        <v>64</v>
      </c>
      <c r="K58" s="19">
        <v>100</v>
      </c>
      <c r="L58" s="31" t="s">
        <v>65</v>
      </c>
      <c r="M58" s="32" t="s">
        <v>166</v>
      </c>
      <c r="N58" s="32" t="s">
        <v>353</v>
      </c>
      <c r="O58" s="31">
        <f t="shared" si="8"/>
        <v>200</v>
      </c>
      <c r="P58" s="31">
        <f t="shared" si="9"/>
        <v>200</v>
      </c>
      <c r="Q58" s="31"/>
      <c r="R58" s="31">
        <f t="shared" si="10"/>
        <v>200</v>
      </c>
      <c r="S58" s="31">
        <v>200</v>
      </c>
      <c r="T58" s="31"/>
      <c r="U58" s="31"/>
      <c r="V58" s="31"/>
      <c r="W58" s="31"/>
      <c r="X58" s="31"/>
      <c r="Y58" s="31">
        <f>Z58+AA58</f>
        <v>0</v>
      </c>
      <c r="Z58" s="31"/>
      <c r="AA58" s="31"/>
      <c r="AB58" s="19" t="s">
        <v>319</v>
      </c>
      <c r="AC58" s="19"/>
      <c r="AD58" s="19"/>
    </row>
    <row r="59" s="5" customFormat="1" ht="59" customHeight="1" spans="1:30">
      <c r="A59" s="19">
        <v>52</v>
      </c>
      <c r="B59" s="19" t="s">
        <v>358</v>
      </c>
      <c r="C59" s="19" t="s">
        <v>359</v>
      </c>
      <c r="D59" s="19" t="s">
        <v>13</v>
      </c>
      <c r="E59" s="19" t="s">
        <v>197</v>
      </c>
      <c r="F59" s="19" t="s">
        <v>84</v>
      </c>
      <c r="G59" s="19" t="s">
        <v>254</v>
      </c>
      <c r="H59" s="19" t="s">
        <v>360</v>
      </c>
      <c r="I59" s="30" t="s">
        <v>361</v>
      </c>
      <c r="J59" s="19" t="s">
        <v>75</v>
      </c>
      <c r="K59" s="19">
        <v>15</v>
      </c>
      <c r="L59" s="31" t="s">
        <v>65</v>
      </c>
      <c r="M59" s="32" t="s">
        <v>166</v>
      </c>
      <c r="N59" s="32" t="s">
        <v>353</v>
      </c>
      <c r="O59" s="31">
        <f t="shared" si="8"/>
        <v>375</v>
      </c>
      <c r="P59" s="31">
        <f t="shared" si="9"/>
        <v>375</v>
      </c>
      <c r="Q59" s="31"/>
      <c r="R59" s="31">
        <f t="shared" si="10"/>
        <v>375</v>
      </c>
      <c r="S59" s="31">
        <v>375</v>
      </c>
      <c r="T59" s="31"/>
      <c r="U59" s="31"/>
      <c r="V59" s="31"/>
      <c r="W59" s="31"/>
      <c r="X59" s="31"/>
      <c r="Y59" s="31">
        <f>Z59+AA59</f>
        <v>0</v>
      </c>
      <c r="Z59" s="31"/>
      <c r="AA59" s="31"/>
      <c r="AB59" s="19" t="s">
        <v>200</v>
      </c>
      <c r="AC59" s="19"/>
      <c r="AD59" s="19"/>
    </row>
    <row r="60" s="5" customFormat="1" ht="67" customHeight="1" spans="1:30">
      <c r="A60" s="19">
        <v>53</v>
      </c>
      <c r="B60" s="19" t="s">
        <v>362</v>
      </c>
      <c r="C60" s="19" t="s">
        <v>363</v>
      </c>
      <c r="D60" s="19" t="s">
        <v>58</v>
      </c>
      <c r="E60" s="19" t="s">
        <v>71</v>
      </c>
      <c r="F60" s="19" t="s">
        <v>84</v>
      </c>
      <c r="G60" s="19" t="s">
        <v>85</v>
      </c>
      <c r="H60" s="19" t="s">
        <v>364</v>
      </c>
      <c r="I60" s="30" t="s">
        <v>365</v>
      </c>
      <c r="J60" s="19" t="s">
        <v>75</v>
      </c>
      <c r="K60" s="19">
        <v>11</v>
      </c>
      <c r="L60" s="31" t="s">
        <v>65</v>
      </c>
      <c r="M60" s="32" t="s">
        <v>86</v>
      </c>
      <c r="N60" s="32" t="s">
        <v>366</v>
      </c>
      <c r="O60" s="31">
        <f t="shared" si="8"/>
        <v>330</v>
      </c>
      <c r="P60" s="31">
        <f t="shared" si="9"/>
        <v>330</v>
      </c>
      <c r="Q60" s="31"/>
      <c r="R60" s="31">
        <f t="shared" si="10"/>
        <v>330</v>
      </c>
      <c r="S60" s="31">
        <v>330</v>
      </c>
      <c r="T60" s="31"/>
      <c r="U60" s="31"/>
      <c r="V60" s="31"/>
      <c r="W60" s="31"/>
      <c r="X60" s="31"/>
      <c r="Y60" s="31">
        <f>Z60+AA60</f>
        <v>0</v>
      </c>
      <c r="Z60" s="31"/>
      <c r="AA60" s="31"/>
      <c r="AB60" s="19" t="s">
        <v>194</v>
      </c>
      <c r="AC60" s="19"/>
      <c r="AD60" s="19"/>
    </row>
    <row r="61" s="5" customFormat="1" ht="91" customHeight="1" spans="1:30">
      <c r="A61" s="19">
        <v>54</v>
      </c>
      <c r="B61" s="19" t="s">
        <v>367</v>
      </c>
      <c r="C61" s="19" t="s">
        <v>368</v>
      </c>
      <c r="D61" s="19" t="s">
        <v>13</v>
      </c>
      <c r="E61" s="19" t="s">
        <v>92</v>
      </c>
      <c r="F61" s="19" t="s">
        <v>369</v>
      </c>
      <c r="G61" s="19" t="s">
        <v>85</v>
      </c>
      <c r="H61" s="19" t="s">
        <v>370</v>
      </c>
      <c r="I61" s="30" t="s">
        <v>371</v>
      </c>
      <c r="J61" s="19" t="s">
        <v>114</v>
      </c>
      <c r="K61" s="19">
        <v>70</v>
      </c>
      <c r="L61" s="31" t="s">
        <v>97</v>
      </c>
      <c r="M61" s="32" t="s">
        <v>86</v>
      </c>
      <c r="N61" s="32" t="s">
        <v>366</v>
      </c>
      <c r="O61" s="31">
        <f t="shared" si="8"/>
        <v>2100</v>
      </c>
      <c r="P61" s="31">
        <f t="shared" si="9"/>
        <v>2100</v>
      </c>
      <c r="Q61" s="31"/>
      <c r="R61" s="31">
        <f t="shared" si="10"/>
        <v>2100</v>
      </c>
      <c r="S61" s="31"/>
      <c r="T61" s="31"/>
      <c r="U61" s="31">
        <v>2100</v>
      </c>
      <c r="V61" s="31"/>
      <c r="W61" s="31"/>
      <c r="X61" s="31"/>
      <c r="Y61" s="31">
        <f>Z61+AA61</f>
        <v>0</v>
      </c>
      <c r="Z61" s="31"/>
      <c r="AA61" s="31"/>
      <c r="AB61" s="19" t="s">
        <v>293</v>
      </c>
      <c r="AC61" s="19"/>
      <c r="AD61" s="19"/>
    </row>
    <row r="62" s="5" customFormat="1" ht="91" customHeight="1" spans="1:30">
      <c r="A62" s="19">
        <v>55</v>
      </c>
      <c r="B62" s="19" t="s">
        <v>372</v>
      </c>
      <c r="C62" s="19" t="s">
        <v>373</v>
      </c>
      <c r="D62" s="19" t="s">
        <v>13</v>
      </c>
      <c r="E62" s="19" t="s">
        <v>197</v>
      </c>
      <c r="F62" s="19" t="s">
        <v>84</v>
      </c>
      <c r="G62" s="19" t="s">
        <v>85</v>
      </c>
      <c r="H62" s="19" t="s">
        <v>374</v>
      </c>
      <c r="I62" s="30" t="s">
        <v>375</v>
      </c>
      <c r="J62" s="19" t="s">
        <v>75</v>
      </c>
      <c r="K62" s="19">
        <v>17</v>
      </c>
      <c r="L62" s="31" t="s">
        <v>65</v>
      </c>
      <c r="M62" s="32" t="s">
        <v>86</v>
      </c>
      <c r="N62" s="32" t="s">
        <v>366</v>
      </c>
      <c r="O62" s="31">
        <f t="shared" ref="O62:O80" si="12">P62+X62+Y62</f>
        <v>425</v>
      </c>
      <c r="P62" s="31">
        <f t="shared" ref="P62:P80" si="13">Q62+R62</f>
        <v>425</v>
      </c>
      <c r="Q62" s="31"/>
      <c r="R62" s="31">
        <f t="shared" ref="R62:R80" si="14">SUM(S62:W62)</f>
        <v>425</v>
      </c>
      <c r="S62" s="31"/>
      <c r="T62" s="31">
        <v>425</v>
      </c>
      <c r="U62" s="31"/>
      <c r="V62" s="31"/>
      <c r="W62" s="31"/>
      <c r="X62" s="31"/>
      <c r="Y62" s="31">
        <f t="shared" ref="Y62:Y67" si="15">Z62+AA62</f>
        <v>0</v>
      </c>
      <c r="Z62" s="31"/>
      <c r="AA62" s="31"/>
      <c r="AB62" s="19" t="s">
        <v>200</v>
      </c>
      <c r="AC62" s="19"/>
      <c r="AD62" s="19"/>
    </row>
    <row r="63" s="5" customFormat="1" ht="50" customHeight="1" spans="1:30">
      <c r="A63" s="19">
        <v>56</v>
      </c>
      <c r="B63" s="19" t="s">
        <v>376</v>
      </c>
      <c r="C63" s="19" t="s">
        <v>377</v>
      </c>
      <c r="D63" s="19" t="s">
        <v>58</v>
      </c>
      <c r="E63" s="19" t="s">
        <v>184</v>
      </c>
      <c r="F63" s="19" t="s">
        <v>84</v>
      </c>
      <c r="G63" s="19" t="s">
        <v>85</v>
      </c>
      <c r="H63" s="19" t="s">
        <v>378</v>
      </c>
      <c r="I63" s="30" t="s">
        <v>379</v>
      </c>
      <c r="J63" s="19" t="s">
        <v>328</v>
      </c>
      <c r="K63" s="19">
        <v>600</v>
      </c>
      <c r="L63" s="31" t="s">
        <v>65</v>
      </c>
      <c r="M63" s="32" t="s">
        <v>86</v>
      </c>
      <c r="N63" s="32" t="s">
        <v>366</v>
      </c>
      <c r="O63" s="31">
        <f t="shared" si="12"/>
        <v>150</v>
      </c>
      <c r="P63" s="31">
        <f t="shared" si="13"/>
        <v>150</v>
      </c>
      <c r="Q63" s="31"/>
      <c r="R63" s="31">
        <f t="shared" si="14"/>
        <v>150</v>
      </c>
      <c r="S63" s="31"/>
      <c r="T63" s="31">
        <v>150</v>
      </c>
      <c r="U63" s="31"/>
      <c r="V63" s="31"/>
      <c r="W63" s="31"/>
      <c r="X63" s="31"/>
      <c r="Y63" s="31">
        <f t="shared" si="15"/>
        <v>0</v>
      </c>
      <c r="Z63" s="31"/>
      <c r="AA63" s="31"/>
      <c r="AB63" s="19" t="s">
        <v>319</v>
      </c>
      <c r="AC63" s="19"/>
      <c r="AD63" s="19"/>
    </row>
    <row r="64" s="5" customFormat="1" ht="50" customHeight="1" spans="1:30">
      <c r="A64" s="19">
        <v>57</v>
      </c>
      <c r="B64" s="19" t="s">
        <v>380</v>
      </c>
      <c r="C64" s="19" t="s">
        <v>381</v>
      </c>
      <c r="D64" s="19" t="s">
        <v>58</v>
      </c>
      <c r="E64" s="19" t="s">
        <v>315</v>
      </c>
      <c r="F64" s="19" t="s">
        <v>84</v>
      </c>
      <c r="G64" s="19" t="s">
        <v>85</v>
      </c>
      <c r="H64" s="19" t="s">
        <v>382</v>
      </c>
      <c r="I64" s="30" t="s">
        <v>383</v>
      </c>
      <c r="J64" s="19" t="s">
        <v>75</v>
      </c>
      <c r="K64" s="19">
        <v>2</v>
      </c>
      <c r="L64" s="31" t="s">
        <v>65</v>
      </c>
      <c r="M64" s="32" t="s">
        <v>86</v>
      </c>
      <c r="N64" s="32" t="s">
        <v>366</v>
      </c>
      <c r="O64" s="31">
        <f t="shared" si="12"/>
        <v>120</v>
      </c>
      <c r="P64" s="31">
        <f t="shared" si="13"/>
        <v>120</v>
      </c>
      <c r="Q64" s="31"/>
      <c r="R64" s="31">
        <f t="shared" si="14"/>
        <v>120</v>
      </c>
      <c r="S64" s="31"/>
      <c r="T64" s="31">
        <v>120</v>
      </c>
      <c r="U64" s="31"/>
      <c r="V64" s="31"/>
      <c r="W64" s="31"/>
      <c r="X64" s="31"/>
      <c r="Y64" s="31">
        <f t="shared" si="15"/>
        <v>0</v>
      </c>
      <c r="Z64" s="31"/>
      <c r="AA64" s="31"/>
      <c r="AB64" s="19" t="s">
        <v>319</v>
      </c>
      <c r="AC64" s="19"/>
      <c r="AD64" s="19"/>
    </row>
    <row r="65" s="5" customFormat="1" ht="50" customHeight="1" spans="1:30">
      <c r="A65" s="19">
        <v>58</v>
      </c>
      <c r="B65" s="19" t="s">
        <v>384</v>
      </c>
      <c r="C65" s="19" t="s">
        <v>385</v>
      </c>
      <c r="D65" s="19" t="s">
        <v>13</v>
      </c>
      <c r="E65" s="19" t="s">
        <v>305</v>
      </c>
      <c r="F65" s="19" t="s">
        <v>84</v>
      </c>
      <c r="G65" s="19" t="s">
        <v>85</v>
      </c>
      <c r="H65" s="19" t="s">
        <v>217</v>
      </c>
      <c r="I65" s="19" t="s">
        <v>386</v>
      </c>
      <c r="J65" s="19" t="s">
        <v>75</v>
      </c>
      <c r="K65" s="19">
        <v>1</v>
      </c>
      <c r="L65" s="31" t="s">
        <v>65</v>
      </c>
      <c r="M65" s="32" t="s">
        <v>168</v>
      </c>
      <c r="N65" s="32" t="s">
        <v>169</v>
      </c>
      <c r="O65" s="31">
        <f t="shared" si="12"/>
        <v>3600</v>
      </c>
      <c r="P65" s="31">
        <f t="shared" si="13"/>
        <v>3600</v>
      </c>
      <c r="Q65" s="31"/>
      <c r="R65" s="31">
        <f t="shared" si="14"/>
        <v>3600</v>
      </c>
      <c r="S65" s="31"/>
      <c r="T65" s="31">
        <v>3600</v>
      </c>
      <c r="U65" s="31"/>
      <c r="V65" s="31"/>
      <c r="W65" s="31"/>
      <c r="X65" s="31"/>
      <c r="Y65" s="31">
        <f t="shared" si="15"/>
        <v>0</v>
      </c>
      <c r="Z65" s="31"/>
      <c r="AA65" s="31"/>
      <c r="AB65" s="19" t="s">
        <v>387</v>
      </c>
      <c r="AC65" s="19"/>
      <c r="AD65" s="19"/>
    </row>
    <row r="66" s="5" customFormat="1" ht="50" customHeight="1" spans="1:30">
      <c r="A66" s="19">
        <v>59</v>
      </c>
      <c r="B66" s="19" t="s">
        <v>388</v>
      </c>
      <c r="C66" s="19" t="s">
        <v>389</v>
      </c>
      <c r="D66" s="19" t="s">
        <v>13</v>
      </c>
      <c r="E66" s="19" t="s">
        <v>305</v>
      </c>
      <c r="F66" s="19" t="s">
        <v>84</v>
      </c>
      <c r="G66" s="19" t="s">
        <v>85</v>
      </c>
      <c r="H66" s="19" t="s">
        <v>187</v>
      </c>
      <c r="I66" s="19" t="s">
        <v>386</v>
      </c>
      <c r="J66" s="19" t="s">
        <v>75</v>
      </c>
      <c r="K66" s="19">
        <v>1</v>
      </c>
      <c r="L66" s="31" t="s">
        <v>97</v>
      </c>
      <c r="M66" s="32" t="s">
        <v>168</v>
      </c>
      <c r="N66" s="32" t="s">
        <v>169</v>
      </c>
      <c r="O66" s="31">
        <f t="shared" si="12"/>
        <v>3700</v>
      </c>
      <c r="P66" s="31">
        <f t="shared" si="13"/>
        <v>3700</v>
      </c>
      <c r="Q66" s="31"/>
      <c r="R66" s="31">
        <f t="shared" si="14"/>
        <v>3700</v>
      </c>
      <c r="S66" s="31"/>
      <c r="T66" s="31"/>
      <c r="U66" s="31">
        <v>3700</v>
      </c>
      <c r="V66" s="31"/>
      <c r="W66" s="31"/>
      <c r="X66" s="31"/>
      <c r="Y66" s="31">
        <f t="shared" si="15"/>
        <v>0</v>
      </c>
      <c r="Z66" s="31"/>
      <c r="AA66" s="31"/>
      <c r="AB66" s="19" t="s">
        <v>387</v>
      </c>
      <c r="AC66" s="19"/>
      <c r="AD66" s="19"/>
    </row>
    <row r="67" s="5" customFormat="1" ht="102" customHeight="1" spans="1:30">
      <c r="A67" s="19">
        <v>60</v>
      </c>
      <c r="B67" s="19" t="s">
        <v>390</v>
      </c>
      <c r="C67" s="19" t="s">
        <v>391</v>
      </c>
      <c r="D67" s="19" t="s">
        <v>58</v>
      </c>
      <c r="E67" s="19" t="s">
        <v>208</v>
      </c>
      <c r="F67" s="19" t="s">
        <v>84</v>
      </c>
      <c r="G67" s="19" t="s">
        <v>247</v>
      </c>
      <c r="H67" s="19" t="s">
        <v>392</v>
      </c>
      <c r="I67" s="30" t="s">
        <v>393</v>
      </c>
      <c r="J67" s="19" t="s">
        <v>210</v>
      </c>
      <c r="K67" s="19">
        <v>8705</v>
      </c>
      <c r="L67" s="31" t="s">
        <v>65</v>
      </c>
      <c r="M67" s="32" t="s">
        <v>394</v>
      </c>
      <c r="N67" s="32" t="s">
        <v>395</v>
      </c>
      <c r="O67" s="31">
        <f t="shared" si="12"/>
        <v>4136.79</v>
      </c>
      <c r="P67" s="31">
        <f t="shared" si="13"/>
        <v>4136.79</v>
      </c>
      <c r="Q67" s="31"/>
      <c r="R67" s="31">
        <f t="shared" si="14"/>
        <v>4136.79</v>
      </c>
      <c r="S67" s="31">
        <v>4136.79</v>
      </c>
      <c r="T67" s="31"/>
      <c r="U67" s="31"/>
      <c r="V67" s="31"/>
      <c r="W67" s="31"/>
      <c r="X67" s="31"/>
      <c r="Y67" s="31"/>
      <c r="Z67" s="31"/>
      <c r="AA67" s="31"/>
      <c r="AB67" s="19" t="s">
        <v>319</v>
      </c>
      <c r="AC67" s="19"/>
      <c r="AD67" s="19"/>
    </row>
    <row r="68" s="5" customFormat="1" ht="66" customHeight="1" spans="1:30">
      <c r="A68" s="19">
        <v>61</v>
      </c>
      <c r="B68" s="19" t="s">
        <v>396</v>
      </c>
      <c r="C68" s="19" t="s">
        <v>397</v>
      </c>
      <c r="D68" s="19" t="s">
        <v>13</v>
      </c>
      <c r="E68" s="19" t="s">
        <v>164</v>
      </c>
      <c r="F68" s="19" t="s">
        <v>84</v>
      </c>
      <c r="G68" s="19" t="s">
        <v>247</v>
      </c>
      <c r="H68" s="19" t="s">
        <v>334</v>
      </c>
      <c r="I68" s="30" t="s">
        <v>398</v>
      </c>
      <c r="J68" s="19" t="s">
        <v>216</v>
      </c>
      <c r="K68" s="19">
        <v>10</v>
      </c>
      <c r="L68" s="31" t="s">
        <v>53</v>
      </c>
      <c r="M68" s="32" t="s">
        <v>168</v>
      </c>
      <c r="N68" s="32" t="s">
        <v>169</v>
      </c>
      <c r="O68" s="31">
        <f t="shared" si="12"/>
        <v>2500</v>
      </c>
      <c r="P68" s="31">
        <f t="shared" si="13"/>
        <v>2000</v>
      </c>
      <c r="Q68" s="31"/>
      <c r="R68" s="31">
        <f t="shared" si="14"/>
        <v>2000</v>
      </c>
      <c r="S68" s="31"/>
      <c r="T68" s="31"/>
      <c r="U68" s="31"/>
      <c r="V68" s="31">
        <v>2000</v>
      </c>
      <c r="W68" s="31"/>
      <c r="X68" s="31">
        <v>500</v>
      </c>
      <c r="Y68" s="31"/>
      <c r="Z68" s="31"/>
      <c r="AA68" s="31"/>
      <c r="AB68" s="19" t="s">
        <v>177</v>
      </c>
      <c r="AC68" s="19"/>
      <c r="AD68" s="19"/>
    </row>
    <row r="69" s="5" customFormat="1" ht="66" customHeight="1" spans="1:30">
      <c r="A69" s="19">
        <v>62</v>
      </c>
      <c r="B69" s="19" t="s">
        <v>399</v>
      </c>
      <c r="C69" s="19" t="s">
        <v>400</v>
      </c>
      <c r="D69" s="19" t="s">
        <v>13</v>
      </c>
      <c r="E69" s="19" t="s">
        <v>164</v>
      </c>
      <c r="F69" s="19" t="s">
        <v>84</v>
      </c>
      <c r="G69" s="19" t="s">
        <v>247</v>
      </c>
      <c r="H69" s="19" t="s">
        <v>187</v>
      </c>
      <c r="I69" s="30" t="s">
        <v>401</v>
      </c>
      <c r="J69" s="19" t="s">
        <v>216</v>
      </c>
      <c r="K69" s="19">
        <v>22</v>
      </c>
      <c r="L69" s="31" t="s">
        <v>53</v>
      </c>
      <c r="M69" s="32" t="s">
        <v>168</v>
      </c>
      <c r="N69" s="32" t="s">
        <v>169</v>
      </c>
      <c r="O69" s="31">
        <f t="shared" si="12"/>
        <v>5000</v>
      </c>
      <c r="P69" s="31">
        <f t="shared" si="13"/>
        <v>4000</v>
      </c>
      <c r="Q69" s="31"/>
      <c r="R69" s="31">
        <f t="shared" si="14"/>
        <v>4000</v>
      </c>
      <c r="S69" s="31"/>
      <c r="T69" s="31"/>
      <c r="U69" s="31"/>
      <c r="V69" s="31">
        <v>4000</v>
      </c>
      <c r="W69" s="31"/>
      <c r="X69" s="31">
        <v>1000</v>
      </c>
      <c r="Y69" s="31"/>
      <c r="Z69" s="31"/>
      <c r="AA69" s="31"/>
      <c r="AB69" s="19" t="s">
        <v>177</v>
      </c>
      <c r="AC69" s="19"/>
      <c r="AD69" s="19"/>
    </row>
    <row r="70" s="5" customFormat="1" ht="66" customHeight="1" spans="1:30">
      <c r="A70" s="19">
        <v>63</v>
      </c>
      <c r="B70" s="19" t="s">
        <v>402</v>
      </c>
      <c r="C70" s="19" t="s">
        <v>403</v>
      </c>
      <c r="D70" s="19" t="s">
        <v>13</v>
      </c>
      <c r="E70" s="19" t="s">
        <v>164</v>
      </c>
      <c r="F70" s="19" t="s">
        <v>84</v>
      </c>
      <c r="G70" s="19" t="s">
        <v>247</v>
      </c>
      <c r="H70" s="19" t="s">
        <v>217</v>
      </c>
      <c r="I70" s="30" t="s">
        <v>404</v>
      </c>
      <c r="J70" s="19" t="s">
        <v>216</v>
      </c>
      <c r="K70" s="19">
        <v>25</v>
      </c>
      <c r="L70" s="31" t="s">
        <v>53</v>
      </c>
      <c r="M70" s="32" t="s">
        <v>168</v>
      </c>
      <c r="N70" s="32" t="s">
        <v>169</v>
      </c>
      <c r="O70" s="31">
        <f t="shared" si="12"/>
        <v>4000</v>
      </c>
      <c r="P70" s="31">
        <f t="shared" si="13"/>
        <v>3000</v>
      </c>
      <c r="Q70" s="31"/>
      <c r="R70" s="31">
        <f t="shared" si="14"/>
        <v>3000</v>
      </c>
      <c r="S70" s="31"/>
      <c r="T70" s="31"/>
      <c r="U70" s="31"/>
      <c r="V70" s="31">
        <v>3000</v>
      </c>
      <c r="W70" s="31"/>
      <c r="X70" s="31">
        <v>1000</v>
      </c>
      <c r="Y70" s="31"/>
      <c r="Z70" s="31"/>
      <c r="AA70" s="31"/>
      <c r="AB70" s="19" t="s">
        <v>177</v>
      </c>
      <c r="AC70" s="19"/>
      <c r="AD70" s="19"/>
    </row>
    <row r="71" s="5" customFormat="1" ht="66" customHeight="1" spans="1:30">
      <c r="A71" s="19">
        <v>64</v>
      </c>
      <c r="B71" s="19" t="s">
        <v>405</v>
      </c>
      <c r="C71" s="19" t="s">
        <v>406</v>
      </c>
      <c r="D71" s="19" t="s">
        <v>13</v>
      </c>
      <c r="E71" s="19" t="s">
        <v>164</v>
      </c>
      <c r="F71" s="19" t="s">
        <v>84</v>
      </c>
      <c r="G71" s="19" t="s">
        <v>247</v>
      </c>
      <c r="H71" s="19" t="s">
        <v>250</v>
      </c>
      <c r="I71" s="30" t="s">
        <v>407</v>
      </c>
      <c r="J71" s="19" t="s">
        <v>216</v>
      </c>
      <c r="K71" s="19">
        <v>6</v>
      </c>
      <c r="L71" s="31" t="s">
        <v>53</v>
      </c>
      <c r="M71" s="32" t="s">
        <v>168</v>
      </c>
      <c r="N71" s="32" t="s">
        <v>169</v>
      </c>
      <c r="O71" s="31">
        <f t="shared" si="12"/>
        <v>2500</v>
      </c>
      <c r="P71" s="31">
        <f t="shared" si="13"/>
        <v>2000</v>
      </c>
      <c r="Q71" s="31"/>
      <c r="R71" s="31">
        <f t="shared" si="14"/>
        <v>2000</v>
      </c>
      <c r="S71" s="31"/>
      <c r="T71" s="31"/>
      <c r="U71" s="31"/>
      <c r="V71" s="31">
        <v>2000</v>
      </c>
      <c r="W71" s="31"/>
      <c r="X71" s="31">
        <v>500</v>
      </c>
      <c r="Y71" s="31"/>
      <c r="Z71" s="31"/>
      <c r="AA71" s="31"/>
      <c r="AB71" s="19" t="s">
        <v>177</v>
      </c>
      <c r="AC71" s="19"/>
      <c r="AD71" s="19"/>
    </row>
    <row r="72" s="5" customFormat="1" ht="66" customHeight="1" spans="1:30">
      <c r="A72" s="19">
        <v>65</v>
      </c>
      <c r="B72" s="19" t="s">
        <v>408</v>
      </c>
      <c r="C72" s="19" t="s">
        <v>409</v>
      </c>
      <c r="D72" s="19" t="s">
        <v>18</v>
      </c>
      <c r="E72" s="19" t="s">
        <v>410</v>
      </c>
      <c r="F72" s="19" t="s">
        <v>84</v>
      </c>
      <c r="G72" s="19" t="s">
        <v>165</v>
      </c>
      <c r="H72" s="19" t="s">
        <v>20</v>
      </c>
      <c r="I72" s="30" t="s">
        <v>411</v>
      </c>
      <c r="J72" s="19" t="s">
        <v>138</v>
      </c>
      <c r="K72" s="19">
        <v>7797</v>
      </c>
      <c r="L72" s="31" t="s">
        <v>65</v>
      </c>
      <c r="M72" s="32" t="s">
        <v>412</v>
      </c>
      <c r="N72" s="32" t="s">
        <v>413</v>
      </c>
      <c r="O72" s="31">
        <f t="shared" si="12"/>
        <v>46.782</v>
      </c>
      <c r="P72" s="31">
        <f t="shared" si="13"/>
        <v>46.782</v>
      </c>
      <c r="Q72" s="31"/>
      <c r="R72" s="31">
        <f t="shared" si="14"/>
        <v>46.782</v>
      </c>
      <c r="S72" s="31">
        <v>46.782</v>
      </c>
      <c r="T72" s="31"/>
      <c r="U72" s="31"/>
      <c r="V72" s="31"/>
      <c r="W72" s="31"/>
      <c r="X72" s="31"/>
      <c r="Y72" s="31"/>
      <c r="Z72" s="31"/>
      <c r="AA72" s="31"/>
      <c r="AB72" s="19" t="s">
        <v>414</v>
      </c>
      <c r="AC72" s="19"/>
      <c r="AD72" s="19"/>
    </row>
    <row r="73" s="5" customFormat="1" ht="66" customHeight="1" spans="1:30">
      <c r="A73" s="19">
        <v>66</v>
      </c>
      <c r="B73" s="19" t="s">
        <v>415</v>
      </c>
      <c r="C73" s="19" t="s">
        <v>416</v>
      </c>
      <c r="D73" s="19" t="s">
        <v>13</v>
      </c>
      <c r="E73" s="19" t="s">
        <v>92</v>
      </c>
      <c r="F73" s="19" t="s">
        <v>106</v>
      </c>
      <c r="G73" s="19" t="s">
        <v>264</v>
      </c>
      <c r="H73" s="19" t="s">
        <v>417</v>
      </c>
      <c r="I73" s="30" t="s">
        <v>418</v>
      </c>
      <c r="J73" s="19" t="s">
        <v>210</v>
      </c>
      <c r="K73" s="19">
        <v>2000</v>
      </c>
      <c r="L73" s="31" t="s">
        <v>65</v>
      </c>
      <c r="M73" s="32" t="s">
        <v>250</v>
      </c>
      <c r="N73" s="32" t="s">
        <v>251</v>
      </c>
      <c r="O73" s="31">
        <f t="shared" si="12"/>
        <v>200</v>
      </c>
      <c r="P73" s="31">
        <f t="shared" si="13"/>
        <v>200</v>
      </c>
      <c r="Q73" s="31"/>
      <c r="R73" s="31">
        <f t="shared" si="14"/>
        <v>200</v>
      </c>
      <c r="S73" s="31">
        <v>200</v>
      </c>
      <c r="T73" s="31"/>
      <c r="U73" s="31"/>
      <c r="V73" s="31"/>
      <c r="W73" s="31"/>
      <c r="X73" s="31"/>
      <c r="Y73" s="31"/>
      <c r="Z73" s="31"/>
      <c r="AA73" s="31"/>
      <c r="AB73" s="19" t="s">
        <v>419</v>
      </c>
      <c r="AC73" s="19"/>
      <c r="AD73" s="19"/>
    </row>
    <row r="74" s="5" customFormat="1" ht="66" customHeight="1" spans="1:30">
      <c r="A74" s="19">
        <v>67</v>
      </c>
      <c r="B74" s="19" t="s">
        <v>420</v>
      </c>
      <c r="C74" s="19" t="s">
        <v>421</v>
      </c>
      <c r="D74" s="19" t="s">
        <v>58</v>
      </c>
      <c r="E74" s="19" t="s">
        <v>184</v>
      </c>
      <c r="F74" s="19" t="s">
        <v>84</v>
      </c>
      <c r="G74" s="19" t="s">
        <v>101</v>
      </c>
      <c r="H74" s="19" t="s">
        <v>422</v>
      </c>
      <c r="I74" s="30" t="s">
        <v>423</v>
      </c>
      <c r="J74" s="19" t="s">
        <v>328</v>
      </c>
      <c r="K74" s="19">
        <v>1296</v>
      </c>
      <c r="L74" s="31" t="s">
        <v>65</v>
      </c>
      <c r="M74" s="32" t="s">
        <v>62</v>
      </c>
      <c r="N74" s="32" t="s">
        <v>292</v>
      </c>
      <c r="O74" s="31">
        <f t="shared" si="12"/>
        <v>380</v>
      </c>
      <c r="P74" s="31">
        <f t="shared" si="13"/>
        <v>380</v>
      </c>
      <c r="Q74" s="31"/>
      <c r="R74" s="31">
        <f t="shared" si="14"/>
        <v>380</v>
      </c>
      <c r="S74" s="31">
        <v>380</v>
      </c>
      <c r="T74" s="31"/>
      <c r="U74" s="31"/>
      <c r="V74" s="31"/>
      <c r="W74" s="31"/>
      <c r="X74" s="31"/>
      <c r="Y74" s="31"/>
      <c r="Z74" s="31"/>
      <c r="AA74" s="31"/>
      <c r="AB74" s="19" t="s">
        <v>205</v>
      </c>
      <c r="AC74" s="19"/>
      <c r="AD74" s="19"/>
    </row>
    <row r="75" s="5" customFormat="1" ht="66" customHeight="1" spans="1:30">
      <c r="A75" s="19">
        <v>68</v>
      </c>
      <c r="B75" s="19" t="s">
        <v>424</v>
      </c>
      <c r="C75" s="19" t="s">
        <v>425</v>
      </c>
      <c r="D75" s="19" t="s">
        <v>12</v>
      </c>
      <c r="E75" s="19" t="s">
        <v>148</v>
      </c>
      <c r="F75" s="19" t="s">
        <v>84</v>
      </c>
      <c r="G75" s="19" t="s">
        <v>136</v>
      </c>
      <c r="H75" s="19" t="s">
        <v>20</v>
      </c>
      <c r="I75" s="30" t="s">
        <v>426</v>
      </c>
      <c r="J75" s="19" t="s">
        <v>150</v>
      </c>
      <c r="K75" s="19">
        <v>759</v>
      </c>
      <c r="L75" s="31" t="s">
        <v>65</v>
      </c>
      <c r="M75" s="32" t="s">
        <v>427</v>
      </c>
      <c r="N75" s="32" t="s">
        <v>428</v>
      </c>
      <c r="O75" s="31">
        <f t="shared" si="12"/>
        <v>1821.6</v>
      </c>
      <c r="P75" s="31">
        <f t="shared" si="13"/>
        <v>1821.6</v>
      </c>
      <c r="Q75" s="31"/>
      <c r="R75" s="31">
        <f t="shared" si="14"/>
        <v>1821.6</v>
      </c>
      <c r="S75" s="31">
        <f>759*12*0.2</f>
        <v>1821.6</v>
      </c>
      <c r="T75" s="31"/>
      <c r="U75" s="31"/>
      <c r="V75" s="31"/>
      <c r="W75" s="31"/>
      <c r="X75" s="31"/>
      <c r="Y75" s="31"/>
      <c r="Z75" s="31"/>
      <c r="AA75" s="31"/>
      <c r="AB75" s="19" t="s">
        <v>429</v>
      </c>
      <c r="AC75" s="19"/>
      <c r="AD75" s="19"/>
    </row>
    <row r="76" s="5" customFormat="1" ht="66" customHeight="1" spans="1:30">
      <c r="A76" s="19">
        <v>69</v>
      </c>
      <c r="B76" s="19" t="s">
        <v>430</v>
      </c>
      <c r="C76" s="19" t="s">
        <v>431</v>
      </c>
      <c r="D76" s="19" t="s">
        <v>58</v>
      </c>
      <c r="E76" s="19" t="s">
        <v>71</v>
      </c>
      <c r="F76" s="19" t="s">
        <v>84</v>
      </c>
      <c r="G76" s="19" t="s">
        <v>85</v>
      </c>
      <c r="H76" s="19" t="s">
        <v>73</v>
      </c>
      <c r="I76" s="30" t="s">
        <v>432</v>
      </c>
      <c r="J76" s="19" t="s">
        <v>75</v>
      </c>
      <c r="K76" s="19">
        <v>120</v>
      </c>
      <c r="L76" s="31" t="s">
        <v>65</v>
      </c>
      <c r="M76" s="32" t="s">
        <v>66</v>
      </c>
      <c r="N76" s="32" t="s">
        <v>67</v>
      </c>
      <c r="O76" s="31">
        <f t="shared" si="12"/>
        <v>14000</v>
      </c>
      <c r="P76" s="31">
        <f t="shared" si="13"/>
        <v>14000</v>
      </c>
      <c r="Q76" s="31"/>
      <c r="R76" s="31">
        <f t="shared" si="14"/>
        <v>14000</v>
      </c>
      <c r="S76" s="31">
        <v>14000</v>
      </c>
      <c r="T76" s="31"/>
      <c r="U76" s="31"/>
      <c r="V76" s="31"/>
      <c r="W76" s="31"/>
      <c r="X76" s="31"/>
      <c r="Y76" s="31"/>
      <c r="Z76" s="31"/>
      <c r="AA76" s="31"/>
      <c r="AB76" s="19" t="s">
        <v>76</v>
      </c>
      <c r="AC76" s="19"/>
      <c r="AD76" s="19"/>
    </row>
    <row r="77" s="5" customFormat="1" ht="66" customHeight="1" spans="1:30">
      <c r="A77" s="19">
        <v>70</v>
      </c>
      <c r="B77" s="19" t="s">
        <v>433</v>
      </c>
      <c r="C77" s="19" t="s">
        <v>434</v>
      </c>
      <c r="D77" s="19" t="s">
        <v>58</v>
      </c>
      <c r="E77" s="19" t="s">
        <v>59</v>
      </c>
      <c r="F77" s="19" t="s">
        <v>84</v>
      </c>
      <c r="G77" s="19" t="s">
        <v>85</v>
      </c>
      <c r="H77" s="19" t="s">
        <v>20</v>
      </c>
      <c r="I77" s="30" t="s">
        <v>435</v>
      </c>
      <c r="J77" s="19" t="s">
        <v>436</v>
      </c>
      <c r="K77" s="19">
        <v>1000</v>
      </c>
      <c r="L77" s="31" t="s">
        <v>65</v>
      </c>
      <c r="M77" s="32" t="s">
        <v>66</v>
      </c>
      <c r="N77" s="32" t="s">
        <v>67</v>
      </c>
      <c r="O77" s="31">
        <f t="shared" si="12"/>
        <v>2400</v>
      </c>
      <c r="P77" s="31">
        <f t="shared" si="13"/>
        <v>2400</v>
      </c>
      <c r="Q77" s="31"/>
      <c r="R77" s="31">
        <f t="shared" si="14"/>
        <v>2400</v>
      </c>
      <c r="S77" s="31">
        <v>2400</v>
      </c>
      <c r="T77" s="31"/>
      <c r="U77" s="31"/>
      <c r="V77" s="31"/>
      <c r="W77" s="31"/>
      <c r="X77" s="31"/>
      <c r="Y77" s="31"/>
      <c r="Z77" s="31"/>
      <c r="AA77" s="31"/>
      <c r="AB77" s="19" t="s">
        <v>437</v>
      </c>
      <c r="AC77" s="19"/>
      <c r="AD77" s="19"/>
    </row>
    <row r="78" s="5" customFormat="1" ht="66" customHeight="1" spans="1:30">
      <c r="A78" s="19">
        <v>71</v>
      </c>
      <c r="B78" s="19" t="s">
        <v>438</v>
      </c>
      <c r="C78" s="19" t="s">
        <v>439</v>
      </c>
      <c r="D78" s="19" t="s">
        <v>58</v>
      </c>
      <c r="E78" s="19" t="s">
        <v>208</v>
      </c>
      <c r="F78" s="19" t="s">
        <v>84</v>
      </c>
      <c r="G78" s="19" t="s">
        <v>136</v>
      </c>
      <c r="H78" s="19" t="s">
        <v>20</v>
      </c>
      <c r="I78" s="30" t="s">
        <v>440</v>
      </c>
      <c r="J78" s="19" t="s">
        <v>441</v>
      </c>
      <c r="K78" s="19">
        <v>130</v>
      </c>
      <c r="L78" s="31" t="s">
        <v>65</v>
      </c>
      <c r="M78" s="32" t="s">
        <v>394</v>
      </c>
      <c r="N78" s="32" t="s">
        <v>442</v>
      </c>
      <c r="O78" s="31">
        <f t="shared" si="12"/>
        <v>2450</v>
      </c>
      <c r="P78" s="31">
        <f t="shared" si="13"/>
        <v>2450</v>
      </c>
      <c r="Q78" s="31"/>
      <c r="R78" s="31">
        <f t="shared" si="14"/>
        <v>2450</v>
      </c>
      <c r="S78" s="31">
        <v>2450</v>
      </c>
      <c r="T78" s="31"/>
      <c r="U78" s="31"/>
      <c r="V78" s="31"/>
      <c r="W78" s="31"/>
      <c r="X78" s="31"/>
      <c r="Y78" s="31"/>
      <c r="Z78" s="31"/>
      <c r="AA78" s="31"/>
      <c r="AB78" s="19" t="s">
        <v>443</v>
      </c>
      <c r="AC78" s="19"/>
      <c r="AD78" s="19"/>
    </row>
    <row r="79" s="6" customFormat="1" ht="95" customHeight="1" spans="1:30">
      <c r="A79" s="19">
        <v>72</v>
      </c>
      <c r="B79" s="19" t="s">
        <v>444</v>
      </c>
      <c r="C79" s="19" t="s">
        <v>445</v>
      </c>
      <c r="D79" s="19" t="s">
        <v>18</v>
      </c>
      <c r="E79" s="19" t="s">
        <v>18</v>
      </c>
      <c r="F79" s="19" t="s">
        <v>106</v>
      </c>
      <c r="G79" s="19" t="s">
        <v>136</v>
      </c>
      <c r="H79" s="19" t="s">
        <v>446</v>
      </c>
      <c r="I79" s="30" t="s">
        <v>447</v>
      </c>
      <c r="J79" s="19" t="s">
        <v>448</v>
      </c>
      <c r="K79" s="19">
        <v>1</v>
      </c>
      <c r="L79" s="19" t="s">
        <v>97</v>
      </c>
      <c r="M79" s="19" t="s">
        <v>394</v>
      </c>
      <c r="N79" s="19" t="s">
        <v>442</v>
      </c>
      <c r="O79" s="19">
        <f t="shared" si="12"/>
        <v>613</v>
      </c>
      <c r="P79" s="19">
        <f t="shared" si="13"/>
        <v>300</v>
      </c>
      <c r="Q79" s="19"/>
      <c r="R79" s="19">
        <f t="shared" si="14"/>
        <v>300</v>
      </c>
      <c r="S79" s="19"/>
      <c r="T79" s="19"/>
      <c r="U79" s="19">
        <v>300</v>
      </c>
      <c r="V79" s="19"/>
      <c r="W79" s="19"/>
      <c r="X79" s="19"/>
      <c r="Y79" s="19">
        <f>Z79+AA79</f>
        <v>313</v>
      </c>
      <c r="Z79" s="19">
        <v>313</v>
      </c>
      <c r="AA79" s="19"/>
      <c r="AB79" s="19" t="s">
        <v>449</v>
      </c>
      <c r="AC79" s="33"/>
      <c r="AD79" s="33"/>
    </row>
    <row r="80" s="7" customFormat="1" ht="80" customHeight="1" spans="1:30">
      <c r="A80" s="19">
        <v>73</v>
      </c>
      <c r="B80" s="19" t="s">
        <v>450</v>
      </c>
      <c r="C80" s="19" t="s">
        <v>451</v>
      </c>
      <c r="D80" s="19" t="s">
        <v>13</v>
      </c>
      <c r="E80" s="19" t="s">
        <v>92</v>
      </c>
      <c r="F80" s="19" t="s">
        <v>84</v>
      </c>
      <c r="G80" s="19" t="s">
        <v>111</v>
      </c>
      <c r="H80" s="19" t="s">
        <v>73</v>
      </c>
      <c r="I80" s="19" t="s">
        <v>452</v>
      </c>
      <c r="J80" s="19" t="s">
        <v>210</v>
      </c>
      <c r="K80" s="19">
        <v>10000</v>
      </c>
      <c r="L80" s="19" t="s">
        <v>53</v>
      </c>
      <c r="M80" s="19" t="s">
        <v>394</v>
      </c>
      <c r="N80" s="19" t="s">
        <v>442</v>
      </c>
      <c r="O80" s="19">
        <f t="shared" si="12"/>
        <v>5000</v>
      </c>
      <c r="P80" s="19">
        <f t="shared" si="13"/>
        <v>4000</v>
      </c>
      <c r="Q80" s="32"/>
      <c r="R80" s="19">
        <f t="shared" si="14"/>
        <v>4000</v>
      </c>
      <c r="S80" s="32"/>
      <c r="T80" s="32"/>
      <c r="U80" s="32"/>
      <c r="V80" s="32">
        <v>4000</v>
      </c>
      <c r="W80" s="32"/>
      <c r="X80" s="32">
        <v>1000</v>
      </c>
      <c r="Y80" s="32"/>
      <c r="Z80" s="32"/>
      <c r="AA80" s="32"/>
      <c r="AB80" s="19" t="s">
        <v>453</v>
      </c>
      <c r="AC80" s="19"/>
      <c r="AD80" s="19"/>
    </row>
  </sheetData>
  <autoFilter ref="A6:AD80">
    <extLst/>
  </autoFilter>
  <mergeCells count="33">
    <mergeCell ref="A1:AD1"/>
    <mergeCell ref="A2:G2"/>
    <mergeCell ref="Y2:AD2"/>
    <mergeCell ref="O3:AA3"/>
    <mergeCell ref="P4:W4"/>
    <mergeCell ref="Y4:AA4"/>
    <mergeCell ref="S5:W5"/>
    <mergeCell ref="A7:I7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L3:L6"/>
    <mergeCell ref="M3:M6"/>
    <mergeCell ref="N3:N6"/>
    <mergeCell ref="O4:O6"/>
    <mergeCell ref="P5:P6"/>
    <mergeCell ref="Q5:Q6"/>
    <mergeCell ref="R5:R6"/>
    <mergeCell ref="X4:X6"/>
    <mergeCell ref="Y5:Y6"/>
    <mergeCell ref="Z5:Z6"/>
    <mergeCell ref="AA5:AA6"/>
    <mergeCell ref="AB3:AB6"/>
    <mergeCell ref="AC3:AC6"/>
    <mergeCell ref="AD3:AD6"/>
  </mergeCells>
  <pageMargins left="0.590277777777778" right="0.196527777777778" top="0.393055555555556" bottom="0.393055555555556" header="0.298611111111111" footer="0.298611111111111"/>
  <pageSetup paperSize="8" scale="47" fitToHeight="0" orientation="landscape" horizontalDpi="600"/>
  <headerFooter>
    <oddFooter>&amp;C第 &amp;P 页，共 &amp;N 页</oddFooter>
  </headerFooter>
  <ignoredErrors>
    <ignoredError sqref="R80 R68:R7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分类汇总表</vt:lpstr>
      <vt:lpstr>策勒县2023年项目库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儿子娃娃</dc:creator>
  <cp:lastModifiedBy>Administrator</cp:lastModifiedBy>
  <dcterms:created xsi:type="dcterms:W3CDTF">2021-11-29T09:11:00Z</dcterms:created>
  <dcterms:modified xsi:type="dcterms:W3CDTF">2022-11-25T05:38:54Z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F0D8352984B0424BA9AEEA96C1C0F728</vt:lpwstr>
  </property>
  <property fmtid="{D5CDD505-2E9C-101B-9397-08002B2CF9AE}" pid="3" name="KSOProductBuildVer">
    <vt:lpwstr>2052-11.8.2.8053</vt:lpwstr>
  </property>
  <property fmtid="{D5CDD505-2E9C-101B-9397-08002B2CF9AE}" pid="4" name="KSOReadingLayout">
    <vt:bool>true</vt:bool>
  </property>
</Properties>
</file>