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2"/>
  </bookViews>
  <sheets>
    <sheet name="封面" sheetId="1" r:id="rId1"/>
    <sheet name="目录" sheetId="2" r:id="rId2"/>
    <sheet name="策勒一" sheetId="3" r:id="rId3"/>
    <sheet name="策勒二" sheetId="4" r:id="rId4"/>
    <sheet name="策勒三" sheetId="5" r:id="rId5"/>
    <sheet name="策勒四" sheetId="6" r:id="rId6"/>
    <sheet name="策勒五" sheetId="7" r:id="rId7"/>
    <sheet name="表六 (1)" sheetId="8" r:id="rId8"/>
    <sheet name="表六（2)" sheetId="9" r:id="rId9"/>
    <sheet name="表七 (1)" sheetId="10" r:id="rId10"/>
    <sheet name="表七(2)" sheetId="11" r:id="rId11"/>
    <sheet name="策勒八 " sheetId="12" r:id="rId12"/>
    <sheet name="策勒九" sheetId="13" r:id="rId13"/>
    <sheet name="表十" sheetId="14" r:id="rId14"/>
    <sheet name="策勒十一" sheetId="15" r:id="rId15"/>
    <sheet name="策勒十二" sheetId="16" r:id="rId16"/>
    <sheet name="策勒十三" sheetId="17" r:id="rId17"/>
    <sheet name="表十四" sheetId="18" r:id="rId18"/>
    <sheet name="表十五" sheetId="19" r:id="rId19"/>
    <sheet name="Sheet94" sheetId="20" r:id="rId20"/>
  </sheets>
  <externalReferences>
    <externalReference r:id="rId23"/>
    <externalReference r:id="rId24"/>
  </externalReferences>
  <definedNames>
    <definedName name="地区名称" localSheetId="1">'目录'!#REF!</definedName>
    <definedName name="地区名称">'封面'!$B$2:$B$6</definedName>
    <definedName name="地区名称" localSheetId="11">'[1]封面'!$B$2:$B$6</definedName>
  </definedNames>
  <calcPr fullCalcOnLoad="1"/>
</workbook>
</file>

<file path=xl/comments3.xml><?xml version="1.0" encoding="utf-8"?>
<comments xmlns="http://schemas.openxmlformats.org/spreadsheetml/2006/main">
  <authors>
    <author>李欢</author>
  </authors>
  <commentList>
    <comment ref="A20" authorId="0">
      <text>
        <r>
          <rPr>
            <b/>
            <sz val="9"/>
            <rFont val="宋体"/>
            <family val="0"/>
          </rPr>
          <t>李欢</t>
        </r>
        <r>
          <rPr>
            <b/>
            <sz val="9"/>
            <rFont val="Tahoma"/>
            <family val="2"/>
          </rPr>
          <t>:</t>
        </r>
        <r>
          <rPr>
            <sz val="9"/>
            <rFont val="Tahoma"/>
            <family val="2"/>
          </rPr>
          <t xml:space="preserve">
2018.01.01</t>
        </r>
        <r>
          <rPr>
            <sz val="9"/>
            <rFont val="宋体"/>
            <family val="0"/>
          </rPr>
          <t>实施</t>
        </r>
      </text>
    </comment>
  </commentList>
</comments>
</file>

<file path=xl/comments4.xml><?xml version="1.0" encoding="utf-8"?>
<comments xmlns="http://schemas.openxmlformats.org/spreadsheetml/2006/main">
  <authors>
    <author>李欢</author>
  </authors>
  <commentList>
    <comment ref="A6" authorId="0">
      <text>
        <r>
          <rPr>
            <b/>
            <sz val="9"/>
            <rFont val="宋体"/>
            <family val="0"/>
          </rPr>
          <t>李欢</t>
        </r>
        <r>
          <rPr>
            <b/>
            <sz val="9"/>
            <rFont val="Tahoma"/>
            <family val="2"/>
          </rPr>
          <t>:</t>
        </r>
        <r>
          <rPr>
            <sz val="9"/>
            <rFont val="Tahoma"/>
            <family val="2"/>
          </rPr>
          <t xml:space="preserve">
01</t>
        </r>
      </text>
    </comment>
    <comment ref="A18" authorId="0">
      <text>
        <r>
          <rPr>
            <b/>
            <sz val="9"/>
            <rFont val="宋体"/>
            <family val="0"/>
          </rPr>
          <t>李欢</t>
        </r>
        <r>
          <rPr>
            <b/>
            <sz val="9"/>
            <rFont val="Tahoma"/>
            <family val="2"/>
          </rPr>
          <t>:</t>
        </r>
        <r>
          <rPr>
            <sz val="9"/>
            <rFont val="Tahoma"/>
            <family val="2"/>
          </rPr>
          <t xml:space="preserve">
02</t>
        </r>
      </text>
    </comment>
    <comment ref="A27" authorId="0">
      <text>
        <r>
          <rPr>
            <b/>
            <sz val="9"/>
            <rFont val="宋体"/>
            <family val="0"/>
          </rPr>
          <t>李欢</t>
        </r>
        <r>
          <rPr>
            <b/>
            <sz val="9"/>
            <rFont val="Tahoma"/>
            <family val="2"/>
          </rPr>
          <t>:</t>
        </r>
        <r>
          <rPr>
            <sz val="9"/>
            <rFont val="Tahoma"/>
            <family val="2"/>
          </rPr>
          <t xml:space="preserve">
03</t>
        </r>
      </text>
    </comment>
    <comment ref="A38" authorId="0">
      <text>
        <r>
          <rPr>
            <b/>
            <sz val="9"/>
            <rFont val="宋体"/>
            <family val="0"/>
          </rPr>
          <t>李欢</t>
        </r>
        <r>
          <rPr>
            <b/>
            <sz val="9"/>
            <rFont val="Tahoma"/>
            <family val="2"/>
          </rPr>
          <t>:</t>
        </r>
        <r>
          <rPr>
            <sz val="9"/>
            <rFont val="Tahoma"/>
            <family val="2"/>
          </rPr>
          <t xml:space="preserve">
04</t>
        </r>
      </text>
    </comment>
    <comment ref="A50" authorId="0">
      <text>
        <r>
          <rPr>
            <b/>
            <sz val="9"/>
            <rFont val="宋体"/>
            <family val="0"/>
          </rPr>
          <t>李欢</t>
        </r>
        <r>
          <rPr>
            <b/>
            <sz val="9"/>
            <rFont val="Tahoma"/>
            <family val="2"/>
          </rPr>
          <t>:</t>
        </r>
        <r>
          <rPr>
            <sz val="9"/>
            <rFont val="Tahoma"/>
            <family val="2"/>
          </rPr>
          <t xml:space="preserve">
05</t>
        </r>
      </text>
    </comment>
    <comment ref="A61" authorId="0">
      <text>
        <r>
          <rPr>
            <b/>
            <sz val="9"/>
            <rFont val="宋体"/>
            <family val="0"/>
          </rPr>
          <t>李欢</t>
        </r>
        <r>
          <rPr>
            <b/>
            <sz val="9"/>
            <rFont val="Tahoma"/>
            <family val="2"/>
          </rPr>
          <t>:</t>
        </r>
        <r>
          <rPr>
            <sz val="9"/>
            <rFont val="Tahoma"/>
            <family val="2"/>
          </rPr>
          <t xml:space="preserve">
06</t>
        </r>
      </text>
    </comment>
    <comment ref="A72" authorId="0">
      <text>
        <r>
          <rPr>
            <b/>
            <sz val="9"/>
            <rFont val="宋体"/>
            <family val="0"/>
          </rPr>
          <t>李欢</t>
        </r>
        <r>
          <rPr>
            <b/>
            <sz val="9"/>
            <rFont val="Tahoma"/>
            <family val="2"/>
          </rPr>
          <t>:</t>
        </r>
        <r>
          <rPr>
            <sz val="9"/>
            <rFont val="Tahoma"/>
            <family val="2"/>
          </rPr>
          <t xml:space="preserve">
07</t>
        </r>
      </text>
    </comment>
    <comment ref="A84" authorId="0">
      <text>
        <r>
          <rPr>
            <b/>
            <sz val="9"/>
            <rFont val="宋体"/>
            <family val="0"/>
          </rPr>
          <t>李欢</t>
        </r>
        <r>
          <rPr>
            <b/>
            <sz val="9"/>
            <rFont val="Tahoma"/>
            <family val="2"/>
          </rPr>
          <t>:</t>
        </r>
        <r>
          <rPr>
            <sz val="9"/>
            <rFont val="Tahoma"/>
            <family val="2"/>
          </rPr>
          <t xml:space="preserve">
08</t>
        </r>
      </text>
    </comment>
    <comment ref="A93" authorId="0">
      <text>
        <r>
          <rPr>
            <b/>
            <sz val="9"/>
            <rFont val="宋体"/>
            <family val="0"/>
          </rPr>
          <t>李欢</t>
        </r>
        <r>
          <rPr>
            <b/>
            <sz val="9"/>
            <rFont val="Tahoma"/>
            <family val="2"/>
          </rPr>
          <t>:</t>
        </r>
        <r>
          <rPr>
            <sz val="9"/>
            <rFont val="Tahoma"/>
            <family val="2"/>
          </rPr>
          <t xml:space="preserve">
20109</t>
        </r>
      </text>
    </comment>
    <comment ref="A98" authorId="0">
      <text>
        <r>
          <rPr>
            <b/>
            <sz val="9"/>
            <rFont val="宋体"/>
            <family val="0"/>
          </rPr>
          <t>李欢</t>
        </r>
        <r>
          <rPr>
            <b/>
            <sz val="9"/>
            <rFont val="Tahoma"/>
            <family val="2"/>
          </rPr>
          <t>:</t>
        </r>
        <r>
          <rPr>
            <sz val="9"/>
            <rFont val="Tahoma"/>
            <family val="2"/>
          </rPr>
          <t xml:space="preserve">
</t>
        </r>
        <r>
          <rPr>
            <sz val="9"/>
            <rFont val="宋体"/>
            <family val="0"/>
          </rPr>
          <t>修改</t>
        </r>
        <r>
          <rPr>
            <b/>
            <sz val="9"/>
            <rFont val="宋体"/>
            <family val="0"/>
          </rPr>
          <t>口岸电子执法系统建设与维护</t>
        </r>
      </text>
    </comment>
    <comment ref="A106" authorId="0">
      <text>
        <r>
          <rPr>
            <b/>
            <sz val="9"/>
            <rFont val="宋体"/>
            <family val="0"/>
          </rPr>
          <t>李欢</t>
        </r>
        <r>
          <rPr>
            <b/>
            <sz val="9"/>
            <rFont val="Tahoma"/>
            <family val="2"/>
          </rPr>
          <t>:</t>
        </r>
        <r>
          <rPr>
            <sz val="9"/>
            <rFont val="Tahoma"/>
            <family val="2"/>
          </rPr>
          <t xml:space="preserve">
10</t>
        </r>
      </text>
    </comment>
    <comment ref="A116" authorId="0">
      <text>
        <r>
          <rPr>
            <b/>
            <sz val="9"/>
            <rFont val="宋体"/>
            <family val="0"/>
          </rPr>
          <t>李欢</t>
        </r>
        <r>
          <rPr>
            <b/>
            <sz val="9"/>
            <rFont val="Tahoma"/>
            <family val="2"/>
          </rPr>
          <t>:</t>
        </r>
        <r>
          <rPr>
            <sz val="9"/>
            <rFont val="Tahoma"/>
            <family val="2"/>
          </rPr>
          <t xml:space="preserve">
11</t>
        </r>
      </text>
    </comment>
    <comment ref="A125" authorId="0">
      <text>
        <r>
          <rPr>
            <b/>
            <sz val="9"/>
            <rFont val="宋体"/>
            <family val="0"/>
          </rPr>
          <t>李欢</t>
        </r>
        <r>
          <rPr>
            <b/>
            <sz val="9"/>
            <rFont val="Tahoma"/>
            <family val="2"/>
          </rPr>
          <t>:</t>
        </r>
        <r>
          <rPr>
            <sz val="9"/>
            <rFont val="Tahoma"/>
            <family val="2"/>
          </rPr>
          <t xml:space="preserve">
13</t>
        </r>
      </text>
    </comment>
    <comment ref="A136" authorId="0">
      <text>
        <r>
          <rPr>
            <b/>
            <sz val="9"/>
            <rFont val="宋体"/>
            <family val="0"/>
          </rPr>
          <t>李欢</t>
        </r>
        <r>
          <rPr>
            <b/>
            <sz val="9"/>
            <rFont val="Tahoma"/>
            <family val="2"/>
          </rPr>
          <t>:</t>
        </r>
        <r>
          <rPr>
            <sz val="9"/>
            <rFont val="Tahoma"/>
            <family val="2"/>
          </rPr>
          <t xml:space="preserve">
14</t>
        </r>
      </text>
    </comment>
    <comment ref="A150" authorId="0">
      <text>
        <r>
          <rPr>
            <b/>
            <sz val="9"/>
            <rFont val="宋体"/>
            <family val="0"/>
          </rPr>
          <t>李欢</t>
        </r>
        <r>
          <rPr>
            <b/>
            <sz val="9"/>
            <rFont val="Tahoma"/>
            <family val="2"/>
          </rPr>
          <t>:</t>
        </r>
        <r>
          <rPr>
            <sz val="9"/>
            <rFont val="Tahoma"/>
            <family val="2"/>
          </rPr>
          <t xml:space="preserve">
23</t>
        </r>
      </text>
    </comment>
    <comment ref="A157" authorId="0">
      <text>
        <r>
          <rPr>
            <b/>
            <sz val="9"/>
            <rFont val="宋体"/>
            <family val="0"/>
          </rPr>
          <t>李欢</t>
        </r>
        <r>
          <rPr>
            <b/>
            <sz val="9"/>
            <rFont val="Tahoma"/>
            <family val="2"/>
          </rPr>
          <t>:
25</t>
        </r>
        <r>
          <rPr>
            <sz val="9"/>
            <rFont val="Tahoma"/>
            <family val="2"/>
          </rPr>
          <t xml:space="preserve">
</t>
        </r>
        <r>
          <rPr>
            <sz val="9"/>
            <rFont val="宋体"/>
            <family val="0"/>
          </rPr>
          <t>修改港澳台侨事务</t>
        </r>
      </text>
    </comment>
    <comment ref="A164" authorId="0">
      <text>
        <r>
          <rPr>
            <b/>
            <sz val="9"/>
            <rFont val="宋体"/>
            <family val="0"/>
          </rPr>
          <t>李欢</t>
        </r>
        <r>
          <rPr>
            <b/>
            <sz val="9"/>
            <rFont val="Tahoma"/>
            <family val="2"/>
          </rPr>
          <t>:</t>
        </r>
        <r>
          <rPr>
            <sz val="9"/>
            <rFont val="Tahoma"/>
            <family val="2"/>
          </rPr>
          <t xml:space="preserve">
</t>
        </r>
        <r>
          <rPr>
            <sz val="9"/>
            <rFont val="宋体"/>
            <family val="0"/>
          </rPr>
          <t>修改港澳台侨事务</t>
        </r>
      </text>
    </comment>
    <comment ref="A165" authorId="0">
      <text>
        <r>
          <rPr>
            <b/>
            <sz val="9"/>
            <rFont val="宋体"/>
            <family val="0"/>
          </rPr>
          <t>李欢</t>
        </r>
        <r>
          <rPr>
            <b/>
            <sz val="9"/>
            <rFont val="Tahoma"/>
            <family val="2"/>
          </rPr>
          <t>:</t>
        </r>
        <r>
          <rPr>
            <sz val="9"/>
            <rFont val="Tahoma"/>
            <family val="2"/>
          </rPr>
          <t xml:space="preserve">
26</t>
        </r>
        <r>
          <rPr>
            <sz val="9"/>
            <rFont val="宋体"/>
            <family val="0"/>
          </rPr>
          <t>，无</t>
        </r>
        <r>
          <rPr>
            <sz val="9"/>
            <rFont val="Tahoma"/>
            <family val="2"/>
          </rPr>
          <t>27</t>
        </r>
      </text>
    </comment>
    <comment ref="A171" authorId="0">
      <text>
        <r>
          <rPr>
            <b/>
            <sz val="9"/>
            <rFont val="宋体"/>
            <family val="0"/>
          </rPr>
          <t>李欢</t>
        </r>
        <r>
          <rPr>
            <b/>
            <sz val="9"/>
            <rFont val="Tahoma"/>
            <family val="2"/>
          </rPr>
          <t>:</t>
        </r>
        <r>
          <rPr>
            <sz val="9"/>
            <rFont val="Tahoma"/>
            <family val="2"/>
          </rPr>
          <t xml:space="preserve">
28</t>
        </r>
      </text>
    </comment>
    <comment ref="A178" authorId="0">
      <text>
        <r>
          <rPr>
            <b/>
            <sz val="9"/>
            <rFont val="宋体"/>
            <family val="0"/>
          </rPr>
          <t>李欢</t>
        </r>
        <r>
          <rPr>
            <b/>
            <sz val="9"/>
            <rFont val="Tahoma"/>
            <family val="2"/>
          </rPr>
          <t>:</t>
        </r>
        <r>
          <rPr>
            <sz val="9"/>
            <rFont val="Tahoma"/>
            <family val="2"/>
          </rPr>
          <t xml:space="preserve">
29</t>
        </r>
        <r>
          <rPr>
            <sz val="9"/>
            <rFont val="宋体"/>
            <family val="0"/>
          </rPr>
          <t>，无</t>
        </r>
        <r>
          <rPr>
            <sz val="9"/>
            <rFont val="Tahoma"/>
            <family val="2"/>
          </rPr>
          <t>30</t>
        </r>
      </text>
    </comment>
    <comment ref="A185" authorId="0">
      <text>
        <r>
          <rPr>
            <b/>
            <sz val="9"/>
            <rFont val="宋体"/>
            <family val="0"/>
          </rPr>
          <t>李欢</t>
        </r>
        <r>
          <rPr>
            <b/>
            <sz val="9"/>
            <rFont val="Tahoma"/>
            <family val="2"/>
          </rPr>
          <t>:</t>
        </r>
        <r>
          <rPr>
            <sz val="9"/>
            <rFont val="Tahoma"/>
            <family val="2"/>
          </rPr>
          <t xml:space="preserve">
31</t>
        </r>
      </text>
    </comment>
    <comment ref="A192" authorId="0">
      <text>
        <r>
          <rPr>
            <b/>
            <sz val="9"/>
            <rFont val="宋体"/>
            <family val="0"/>
          </rPr>
          <t>李欢</t>
        </r>
        <r>
          <rPr>
            <b/>
            <sz val="9"/>
            <rFont val="Tahoma"/>
            <family val="2"/>
          </rPr>
          <t>:</t>
        </r>
        <r>
          <rPr>
            <sz val="9"/>
            <rFont val="Tahoma"/>
            <family val="2"/>
          </rPr>
          <t xml:space="preserve">
32</t>
        </r>
      </text>
    </comment>
    <comment ref="A199" authorId="0">
      <text>
        <r>
          <rPr>
            <b/>
            <sz val="9"/>
            <rFont val="宋体"/>
            <family val="0"/>
          </rPr>
          <t>李欢</t>
        </r>
        <r>
          <rPr>
            <b/>
            <sz val="9"/>
            <rFont val="Tahoma"/>
            <family val="2"/>
          </rPr>
          <t>:</t>
        </r>
        <r>
          <rPr>
            <sz val="9"/>
            <rFont val="Tahoma"/>
            <family val="2"/>
          </rPr>
          <t xml:space="preserve">
33</t>
        </r>
      </text>
    </comment>
    <comment ref="A205" authorId="0">
      <text>
        <r>
          <rPr>
            <b/>
            <sz val="9"/>
            <rFont val="宋体"/>
            <family val="0"/>
          </rPr>
          <t>李欢</t>
        </r>
        <r>
          <rPr>
            <b/>
            <sz val="9"/>
            <rFont val="Tahoma"/>
            <family val="2"/>
          </rPr>
          <t>:</t>
        </r>
        <r>
          <rPr>
            <sz val="9"/>
            <rFont val="Tahoma"/>
            <family val="2"/>
          </rPr>
          <t xml:space="preserve">
34</t>
        </r>
      </text>
    </comment>
    <comment ref="A213" authorId="0">
      <text>
        <r>
          <rPr>
            <b/>
            <sz val="9"/>
            <rFont val="宋体"/>
            <family val="0"/>
          </rPr>
          <t>李欢</t>
        </r>
        <r>
          <rPr>
            <b/>
            <sz val="9"/>
            <rFont val="Tahoma"/>
            <family val="2"/>
          </rPr>
          <t>:</t>
        </r>
        <r>
          <rPr>
            <sz val="9"/>
            <rFont val="Tahoma"/>
            <family val="2"/>
          </rPr>
          <t xml:space="preserve">
35</t>
        </r>
      </text>
    </comment>
    <comment ref="A219" authorId="0">
      <text>
        <r>
          <rPr>
            <b/>
            <sz val="9"/>
            <rFont val="宋体"/>
            <family val="0"/>
          </rPr>
          <t>李欢</t>
        </r>
        <r>
          <rPr>
            <b/>
            <sz val="9"/>
            <rFont val="Tahoma"/>
            <family val="2"/>
          </rPr>
          <t>:</t>
        </r>
        <r>
          <rPr>
            <sz val="9"/>
            <rFont val="Tahoma"/>
            <family val="2"/>
          </rPr>
          <t xml:space="preserve">
36</t>
        </r>
      </text>
    </comment>
    <comment ref="A225" authorId="0">
      <text>
        <r>
          <rPr>
            <b/>
            <sz val="9"/>
            <rFont val="宋体"/>
            <family val="0"/>
          </rPr>
          <t>李欢</t>
        </r>
        <r>
          <rPr>
            <b/>
            <sz val="9"/>
            <rFont val="Tahoma"/>
            <family val="2"/>
          </rPr>
          <t>:</t>
        </r>
        <r>
          <rPr>
            <sz val="9"/>
            <rFont val="Tahoma"/>
            <family val="2"/>
          </rPr>
          <t xml:space="preserve">
37</t>
        </r>
      </text>
    </comment>
    <comment ref="A231" authorId="0">
      <text>
        <r>
          <rPr>
            <b/>
            <sz val="9"/>
            <rFont val="宋体"/>
            <family val="0"/>
          </rPr>
          <t>李欢</t>
        </r>
        <r>
          <rPr>
            <b/>
            <sz val="9"/>
            <rFont val="Tahoma"/>
            <family val="2"/>
          </rPr>
          <t>:</t>
        </r>
        <r>
          <rPr>
            <sz val="9"/>
            <rFont val="Tahoma"/>
            <family val="2"/>
          </rPr>
          <t xml:space="preserve">
38</t>
        </r>
      </text>
    </comment>
    <comment ref="A248" authorId="0">
      <text>
        <r>
          <rPr>
            <b/>
            <sz val="9"/>
            <rFont val="宋体"/>
            <family val="0"/>
          </rPr>
          <t>李欢</t>
        </r>
        <r>
          <rPr>
            <b/>
            <sz val="9"/>
            <rFont val="Tahoma"/>
            <family val="2"/>
          </rPr>
          <t>:</t>
        </r>
        <r>
          <rPr>
            <sz val="9"/>
            <rFont val="Tahoma"/>
            <family val="2"/>
          </rPr>
          <t xml:space="preserve">
20199</t>
        </r>
      </text>
    </comment>
    <comment ref="A268" authorId="0">
      <text>
        <r>
          <rPr>
            <b/>
            <sz val="9"/>
            <rFont val="宋体"/>
            <family val="0"/>
          </rPr>
          <t>李欢</t>
        </r>
        <r>
          <rPr>
            <b/>
            <sz val="9"/>
            <rFont val="Tahoma"/>
            <family val="2"/>
          </rPr>
          <t>:</t>
        </r>
        <r>
          <rPr>
            <sz val="9"/>
            <rFont val="Tahoma"/>
            <family val="2"/>
          </rPr>
          <t xml:space="preserve">
</t>
        </r>
        <r>
          <rPr>
            <sz val="9"/>
            <rFont val="宋体"/>
            <family val="0"/>
          </rPr>
          <t>将内卫修改为武装警察部队</t>
        </r>
      </text>
    </comment>
    <comment ref="A270" authorId="0">
      <text>
        <r>
          <rPr>
            <b/>
            <sz val="9"/>
            <rFont val="宋体"/>
            <family val="0"/>
          </rPr>
          <t>李欢</t>
        </r>
        <r>
          <rPr>
            <b/>
            <sz val="9"/>
            <rFont val="Tahoma"/>
            <family val="2"/>
          </rPr>
          <t>:</t>
        </r>
        <r>
          <rPr>
            <sz val="9"/>
            <rFont val="Tahoma"/>
            <family val="2"/>
          </rPr>
          <t xml:space="preserve">
20402</t>
        </r>
      </text>
    </comment>
    <comment ref="A279" authorId="0">
      <text>
        <r>
          <rPr>
            <b/>
            <sz val="9"/>
            <rFont val="宋体"/>
            <family val="0"/>
          </rPr>
          <t>李欢</t>
        </r>
        <r>
          <rPr>
            <b/>
            <sz val="9"/>
            <rFont val="Tahoma"/>
            <family val="2"/>
          </rPr>
          <t>:</t>
        </r>
        <r>
          <rPr>
            <sz val="9"/>
            <rFont val="Tahoma"/>
            <family val="2"/>
          </rPr>
          <t xml:space="preserve">
20403</t>
        </r>
      </text>
    </comment>
    <comment ref="A294" authorId="0">
      <text>
        <r>
          <rPr>
            <b/>
            <sz val="9"/>
            <rFont val="宋体"/>
            <family val="0"/>
          </rPr>
          <t>李欢</t>
        </r>
        <r>
          <rPr>
            <b/>
            <sz val="9"/>
            <rFont val="Tahoma"/>
            <family val="2"/>
          </rPr>
          <t>:</t>
        </r>
        <r>
          <rPr>
            <sz val="9"/>
            <rFont val="Tahoma"/>
            <family val="2"/>
          </rPr>
          <t xml:space="preserve">
20405</t>
        </r>
      </text>
    </comment>
    <comment ref="A303" authorId="0">
      <text>
        <r>
          <rPr>
            <b/>
            <sz val="9"/>
            <rFont val="宋体"/>
            <family val="0"/>
          </rPr>
          <t>李欢</t>
        </r>
        <r>
          <rPr>
            <b/>
            <sz val="9"/>
            <rFont val="Tahoma"/>
            <family val="2"/>
          </rPr>
          <t>:</t>
        </r>
        <r>
          <rPr>
            <sz val="9"/>
            <rFont val="Tahoma"/>
            <family val="2"/>
          </rPr>
          <t xml:space="preserve">
20406</t>
        </r>
      </text>
    </comment>
    <comment ref="A339" authorId="0">
      <text>
        <r>
          <rPr>
            <b/>
            <sz val="9"/>
            <rFont val="宋体"/>
            <family val="0"/>
          </rPr>
          <t>李欢</t>
        </r>
        <r>
          <rPr>
            <b/>
            <sz val="9"/>
            <rFont val="Tahoma"/>
            <family val="2"/>
          </rPr>
          <t>:</t>
        </r>
        <r>
          <rPr>
            <sz val="9"/>
            <rFont val="Tahoma"/>
            <family val="2"/>
          </rPr>
          <t xml:space="preserve">
20409</t>
        </r>
      </text>
    </comment>
    <comment ref="A347" authorId="0">
      <text>
        <r>
          <rPr>
            <b/>
            <sz val="9"/>
            <rFont val="宋体"/>
            <family val="0"/>
          </rPr>
          <t>李欢</t>
        </r>
        <r>
          <rPr>
            <b/>
            <sz val="9"/>
            <rFont val="Tahoma"/>
            <family val="2"/>
          </rPr>
          <t>:</t>
        </r>
        <r>
          <rPr>
            <sz val="9"/>
            <rFont val="Tahoma"/>
            <family val="2"/>
          </rPr>
          <t xml:space="preserve">
20410</t>
        </r>
      </text>
    </comment>
    <comment ref="A353" authorId="0">
      <text>
        <r>
          <rPr>
            <b/>
            <sz val="9"/>
            <rFont val="宋体"/>
            <family val="0"/>
          </rPr>
          <t>李欢</t>
        </r>
        <r>
          <rPr>
            <b/>
            <sz val="9"/>
            <rFont val="Tahoma"/>
            <family val="2"/>
          </rPr>
          <t>:</t>
        </r>
        <r>
          <rPr>
            <sz val="9"/>
            <rFont val="Tahoma"/>
            <family val="2"/>
          </rPr>
          <t xml:space="preserve">
20499</t>
        </r>
      </text>
    </comment>
    <comment ref="A354" authorId="0">
      <text>
        <r>
          <rPr>
            <b/>
            <sz val="9"/>
            <rFont val="宋体"/>
            <family val="0"/>
          </rPr>
          <t>李欢</t>
        </r>
        <r>
          <rPr>
            <b/>
            <sz val="9"/>
            <rFont val="Tahoma"/>
            <family val="2"/>
          </rPr>
          <t>:</t>
        </r>
        <r>
          <rPr>
            <sz val="9"/>
            <rFont val="Tahoma"/>
            <family val="2"/>
          </rPr>
          <t xml:space="preserve">
20499</t>
        </r>
      </text>
    </comment>
    <comment ref="A355" authorId="0">
      <text>
        <r>
          <rPr>
            <b/>
            <sz val="9"/>
            <rFont val="宋体"/>
            <family val="0"/>
          </rPr>
          <t>李欢</t>
        </r>
        <r>
          <rPr>
            <b/>
            <sz val="9"/>
            <rFont val="Tahoma"/>
            <family val="2"/>
          </rPr>
          <t>:</t>
        </r>
        <r>
          <rPr>
            <sz val="9"/>
            <rFont val="Tahoma"/>
            <family val="2"/>
          </rPr>
          <t xml:space="preserve">
205</t>
        </r>
      </text>
    </comment>
    <comment ref="A356" authorId="0">
      <text>
        <r>
          <rPr>
            <b/>
            <sz val="9"/>
            <rFont val="宋体"/>
            <family val="0"/>
          </rPr>
          <t>李欢</t>
        </r>
        <r>
          <rPr>
            <b/>
            <sz val="9"/>
            <rFont val="Tahoma"/>
            <family val="2"/>
          </rPr>
          <t>:</t>
        </r>
        <r>
          <rPr>
            <sz val="9"/>
            <rFont val="Tahoma"/>
            <family val="2"/>
          </rPr>
          <t xml:space="preserve">
20501</t>
        </r>
      </text>
    </comment>
    <comment ref="A361" authorId="0">
      <text>
        <r>
          <rPr>
            <b/>
            <sz val="9"/>
            <rFont val="宋体"/>
            <family val="0"/>
          </rPr>
          <t>李欢</t>
        </r>
        <r>
          <rPr>
            <b/>
            <sz val="9"/>
            <rFont val="Tahoma"/>
            <family val="2"/>
          </rPr>
          <t>:</t>
        </r>
        <r>
          <rPr>
            <sz val="9"/>
            <rFont val="Tahoma"/>
            <family val="2"/>
          </rPr>
          <t xml:space="preserve">
20502</t>
        </r>
      </text>
    </comment>
    <comment ref="A370" authorId="0">
      <text>
        <r>
          <rPr>
            <b/>
            <sz val="9"/>
            <rFont val="宋体"/>
            <family val="0"/>
          </rPr>
          <t>李欢</t>
        </r>
        <r>
          <rPr>
            <b/>
            <sz val="9"/>
            <rFont val="Tahoma"/>
            <family val="2"/>
          </rPr>
          <t>:</t>
        </r>
        <r>
          <rPr>
            <sz val="9"/>
            <rFont val="Tahoma"/>
            <family val="2"/>
          </rPr>
          <t xml:space="preserve">
20503</t>
        </r>
      </text>
    </comment>
    <comment ref="A377" authorId="0">
      <text>
        <r>
          <rPr>
            <b/>
            <sz val="9"/>
            <rFont val="宋体"/>
            <family val="0"/>
          </rPr>
          <t>李欢</t>
        </r>
        <r>
          <rPr>
            <b/>
            <sz val="9"/>
            <rFont val="Tahoma"/>
            <family val="2"/>
          </rPr>
          <t>:</t>
        </r>
        <r>
          <rPr>
            <sz val="9"/>
            <rFont val="Tahoma"/>
            <family val="2"/>
          </rPr>
          <t xml:space="preserve">
20504</t>
        </r>
      </text>
    </comment>
    <comment ref="A383" authorId="0">
      <text>
        <r>
          <rPr>
            <b/>
            <sz val="9"/>
            <rFont val="宋体"/>
            <family val="0"/>
          </rPr>
          <t>李欢</t>
        </r>
        <r>
          <rPr>
            <b/>
            <sz val="9"/>
            <rFont val="Tahoma"/>
            <family val="2"/>
          </rPr>
          <t>:</t>
        </r>
        <r>
          <rPr>
            <sz val="9"/>
            <rFont val="Tahoma"/>
            <family val="2"/>
          </rPr>
          <t xml:space="preserve">
20505</t>
        </r>
      </text>
    </comment>
    <comment ref="A387" authorId="0">
      <text>
        <r>
          <rPr>
            <b/>
            <sz val="9"/>
            <rFont val="宋体"/>
            <family val="0"/>
          </rPr>
          <t>李欢</t>
        </r>
        <r>
          <rPr>
            <b/>
            <sz val="9"/>
            <rFont val="Tahoma"/>
            <family val="2"/>
          </rPr>
          <t>:</t>
        </r>
        <r>
          <rPr>
            <sz val="9"/>
            <rFont val="Tahoma"/>
            <family val="2"/>
          </rPr>
          <t xml:space="preserve">
20506</t>
        </r>
      </text>
    </comment>
    <comment ref="A391" authorId="0">
      <text>
        <r>
          <rPr>
            <b/>
            <sz val="9"/>
            <rFont val="宋体"/>
            <family val="0"/>
          </rPr>
          <t>李欢</t>
        </r>
        <r>
          <rPr>
            <b/>
            <sz val="9"/>
            <rFont val="Tahoma"/>
            <family val="2"/>
          </rPr>
          <t>:</t>
        </r>
        <r>
          <rPr>
            <sz val="9"/>
            <rFont val="Tahoma"/>
            <family val="2"/>
          </rPr>
          <t xml:space="preserve">
20507</t>
        </r>
      </text>
    </comment>
    <comment ref="A395" authorId="0">
      <text>
        <r>
          <rPr>
            <b/>
            <sz val="9"/>
            <rFont val="宋体"/>
            <family val="0"/>
          </rPr>
          <t>李欢</t>
        </r>
        <r>
          <rPr>
            <b/>
            <sz val="9"/>
            <rFont val="Tahoma"/>
            <family val="2"/>
          </rPr>
          <t>:</t>
        </r>
        <r>
          <rPr>
            <sz val="9"/>
            <rFont val="Tahoma"/>
            <family val="2"/>
          </rPr>
          <t xml:space="preserve">
20508</t>
        </r>
      </text>
    </comment>
    <comment ref="A401" authorId="0">
      <text>
        <r>
          <rPr>
            <b/>
            <sz val="9"/>
            <rFont val="宋体"/>
            <family val="0"/>
          </rPr>
          <t>李欢</t>
        </r>
        <r>
          <rPr>
            <b/>
            <sz val="9"/>
            <rFont val="Tahoma"/>
            <family val="2"/>
          </rPr>
          <t>:</t>
        </r>
        <r>
          <rPr>
            <sz val="9"/>
            <rFont val="Tahoma"/>
            <family val="2"/>
          </rPr>
          <t xml:space="preserve">
20509</t>
        </r>
      </text>
    </comment>
    <comment ref="A408" authorId="0">
      <text>
        <r>
          <rPr>
            <b/>
            <sz val="9"/>
            <rFont val="宋体"/>
            <family val="0"/>
          </rPr>
          <t>李欢</t>
        </r>
        <r>
          <rPr>
            <b/>
            <sz val="9"/>
            <rFont val="Tahoma"/>
            <family val="2"/>
          </rPr>
          <t>:</t>
        </r>
        <r>
          <rPr>
            <sz val="9"/>
            <rFont val="Tahoma"/>
            <family val="2"/>
          </rPr>
          <t xml:space="preserve">
20599</t>
        </r>
      </text>
    </comment>
    <comment ref="A409" authorId="0">
      <text>
        <r>
          <rPr>
            <b/>
            <sz val="9"/>
            <rFont val="宋体"/>
            <family val="0"/>
          </rPr>
          <t>李欢</t>
        </r>
        <r>
          <rPr>
            <b/>
            <sz val="9"/>
            <rFont val="Tahoma"/>
            <family val="2"/>
          </rPr>
          <t>:</t>
        </r>
        <r>
          <rPr>
            <sz val="9"/>
            <rFont val="Tahoma"/>
            <family val="2"/>
          </rPr>
          <t xml:space="preserve">
206
</t>
        </r>
      </text>
    </comment>
    <comment ref="A410" authorId="0">
      <text>
        <r>
          <rPr>
            <b/>
            <sz val="9"/>
            <rFont val="宋体"/>
            <family val="0"/>
          </rPr>
          <t>李欢</t>
        </r>
        <r>
          <rPr>
            <b/>
            <sz val="9"/>
            <rFont val="Tahoma"/>
            <family val="2"/>
          </rPr>
          <t>:</t>
        </r>
        <r>
          <rPr>
            <sz val="9"/>
            <rFont val="Tahoma"/>
            <family val="2"/>
          </rPr>
          <t xml:space="preserve">
20601</t>
        </r>
      </text>
    </comment>
    <comment ref="A415" authorId="0">
      <text>
        <r>
          <rPr>
            <b/>
            <sz val="9"/>
            <rFont val="宋体"/>
            <family val="0"/>
          </rPr>
          <t>李欢</t>
        </r>
        <r>
          <rPr>
            <b/>
            <sz val="9"/>
            <rFont val="Tahoma"/>
            <family val="2"/>
          </rPr>
          <t>:</t>
        </r>
        <r>
          <rPr>
            <sz val="9"/>
            <rFont val="Tahoma"/>
            <family val="2"/>
          </rPr>
          <t xml:space="preserve">
20602</t>
        </r>
      </text>
    </comment>
    <comment ref="A424" authorId="0">
      <text>
        <r>
          <rPr>
            <b/>
            <sz val="9"/>
            <rFont val="宋体"/>
            <family val="0"/>
          </rPr>
          <t>李欢</t>
        </r>
        <r>
          <rPr>
            <b/>
            <sz val="9"/>
            <rFont val="Tahoma"/>
            <family val="2"/>
          </rPr>
          <t>:</t>
        </r>
        <r>
          <rPr>
            <sz val="9"/>
            <rFont val="Tahoma"/>
            <family val="2"/>
          </rPr>
          <t xml:space="preserve">
20603</t>
        </r>
      </text>
    </comment>
    <comment ref="A430" authorId="0">
      <text>
        <r>
          <rPr>
            <b/>
            <sz val="9"/>
            <rFont val="宋体"/>
            <family val="0"/>
          </rPr>
          <t>李欢</t>
        </r>
        <r>
          <rPr>
            <b/>
            <sz val="9"/>
            <rFont val="Tahoma"/>
            <family val="2"/>
          </rPr>
          <t>:</t>
        </r>
        <r>
          <rPr>
            <sz val="9"/>
            <rFont val="Tahoma"/>
            <family val="2"/>
          </rPr>
          <t xml:space="preserve">
20604</t>
        </r>
      </text>
    </comment>
    <comment ref="A436" authorId="0">
      <text>
        <r>
          <rPr>
            <b/>
            <sz val="9"/>
            <rFont val="宋体"/>
            <family val="0"/>
          </rPr>
          <t>李欢</t>
        </r>
        <r>
          <rPr>
            <b/>
            <sz val="9"/>
            <rFont val="Tahoma"/>
            <family val="2"/>
          </rPr>
          <t>:</t>
        </r>
        <r>
          <rPr>
            <sz val="9"/>
            <rFont val="Tahoma"/>
            <family val="2"/>
          </rPr>
          <t xml:space="preserve">
20605</t>
        </r>
      </text>
    </comment>
    <comment ref="A441" authorId="0">
      <text>
        <r>
          <rPr>
            <b/>
            <sz val="9"/>
            <rFont val="宋体"/>
            <family val="0"/>
          </rPr>
          <t>李欢</t>
        </r>
        <r>
          <rPr>
            <b/>
            <sz val="9"/>
            <rFont val="Tahoma"/>
            <family val="2"/>
          </rPr>
          <t>:</t>
        </r>
        <r>
          <rPr>
            <sz val="9"/>
            <rFont val="Tahoma"/>
            <family val="2"/>
          </rPr>
          <t xml:space="preserve">
20606</t>
        </r>
      </text>
    </comment>
    <comment ref="A446" authorId="0">
      <text>
        <r>
          <rPr>
            <b/>
            <sz val="9"/>
            <rFont val="宋体"/>
            <family val="0"/>
          </rPr>
          <t>李欢</t>
        </r>
        <r>
          <rPr>
            <b/>
            <sz val="9"/>
            <rFont val="Tahoma"/>
            <family val="2"/>
          </rPr>
          <t>:</t>
        </r>
        <r>
          <rPr>
            <sz val="9"/>
            <rFont val="Tahoma"/>
            <family val="2"/>
          </rPr>
          <t xml:space="preserve">
20607</t>
        </r>
      </text>
    </comment>
    <comment ref="A453" authorId="0">
      <text>
        <r>
          <rPr>
            <b/>
            <sz val="9"/>
            <rFont val="宋体"/>
            <family val="0"/>
          </rPr>
          <t>李欢</t>
        </r>
        <r>
          <rPr>
            <b/>
            <sz val="9"/>
            <rFont val="Tahoma"/>
            <family val="2"/>
          </rPr>
          <t>:</t>
        </r>
        <r>
          <rPr>
            <sz val="9"/>
            <rFont val="Tahoma"/>
            <family val="2"/>
          </rPr>
          <t xml:space="preserve">
20608</t>
        </r>
      </text>
    </comment>
    <comment ref="A457" authorId="0">
      <text>
        <r>
          <rPr>
            <b/>
            <sz val="9"/>
            <rFont val="宋体"/>
            <family val="0"/>
          </rPr>
          <t>李欢</t>
        </r>
        <r>
          <rPr>
            <b/>
            <sz val="9"/>
            <rFont val="Tahoma"/>
            <family val="2"/>
          </rPr>
          <t>:</t>
        </r>
        <r>
          <rPr>
            <sz val="9"/>
            <rFont val="Tahoma"/>
            <family val="2"/>
          </rPr>
          <t xml:space="preserve">
20609</t>
        </r>
      </text>
    </comment>
    <comment ref="A460" authorId="0">
      <text>
        <r>
          <rPr>
            <b/>
            <sz val="9"/>
            <rFont val="宋体"/>
            <family val="0"/>
          </rPr>
          <t>李欢</t>
        </r>
        <r>
          <rPr>
            <b/>
            <sz val="9"/>
            <rFont val="Tahoma"/>
            <family val="2"/>
          </rPr>
          <t>:</t>
        </r>
        <r>
          <rPr>
            <sz val="9"/>
            <rFont val="Tahoma"/>
            <family val="2"/>
          </rPr>
          <t xml:space="preserve">
20699</t>
        </r>
      </text>
    </comment>
    <comment ref="A465" authorId="0">
      <text>
        <r>
          <rPr>
            <b/>
            <sz val="9"/>
            <rFont val="宋体"/>
            <family val="0"/>
          </rPr>
          <t>李欢</t>
        </r>
        <r>
          <rPr>
            <b/>
            <sz val="9"/>
            <rFont val="Tahoma"/>
            <family val="2"/>
          </rPr>
          <t>:</t>
        </r>
        <r>
          <rPr>
            <sz val="9"/>
            <rFont val="Tahoma"/>
            <family val="2"/>
          </rPr>
          <t xml:space="preserve">
207</t>
        </r>
      </text>
    </comment>
    <comment ref="A466" authorId="0">
      <text>
        <r>
          <rPr>
            <b/>
            <sz val="9"/>
            <rFont val="宋体"/>
            <family val="0"/>
          </rPr>
          <t>李欢</t>
        </r>
        <r>
          <rPr>
            <b/>
            <sz val="9"/>
            <rFont val="Tahoma"/>
            <family val="2"/>
          </rPr>
          <t>:</t>
        </r>
        <r>
          <rPr>
            <sz val="9"/>
            <rFont val="Tahoma"/>
            <family val="2"/>
          </rPr>
          <t xml:space="preserve">
20701</t>
        </r>
      </text>
    </comment>
    <comment ref="A482" authorId="0">
      <text>
        <r>
          <rPr>
            <b/>
            <sz val="9"/>
            <rFont val="宋体"/>
            <family val="0"/>
          </rPr>
          <t>李欢</t>
        </r>
        <r>
          <rPr>
            <b/>
            <sz val="9"/>
            <rFont val="Tahoma"/>
            <family val="2"/>
          </rPr>
          <t>:</t>
        </r>
        <r>
          <rPr>
            <sz val="9"/>
            <rFont val="Tahoma"/>
            <family val="2"/>
          </rPr>
          <t xml:space="preserve">
20702</t>
        </r>
      </text>
    </comment>
    <comment ref="A490" authorId="0">
      <text>
        <r>
          <rPr>
            <b/>
            <sz val="9"/>
            <rFont val="宋体"/>
            <family val="0"/>
          </rPr>
          <t>李欢</t>
        </r>
        <r>
          <rPr>
            <b/>
            <sz val="9"/>
            <rFont val="Tahoma"/>
            <family val="2"/>
          </rPr>
          <t>:</t>
        </r>
        <r>
          <rPr>
            <sz val="9"/>
            <rFont val="Tahoma"/>
            <family val="2"/>
          </rPr>
          <t xml:space="preserve">
20703</t>
        </r>
      </text>
    </comment>
    <comment ref="A501" authorId="0">
      <text>
        <r>
          <rPr>
            <b/>
            <sz val="9"/>
            <rFont val="宋体"/>
            <family val="0"/>
          </rPr>
          <t>李欢</t>
        </r>
        <r>
          <rPr>
            <b/>
            <sz val="9"/>
            <rFont val="Tahoma"/>
            <family val="2"/>
          </rPr>
          <t>:</t>
        </r>
        <r>
          <rPr>
            <sz val="9"/>
            <rFont val="Tahoma"/>
            <family val="2"/>
          </rPr>
          <t xml:space="preserve">
20706</t>
        </r>
      </text>
    </comment>
    <comment ref="A510" authorId="0">
      <text>
        <r>
          <rPr>
            <b/>
            <sz val="9"/>
            <rFont val="宋体"/>
            <family val="0"/>
          </rPr>
          <t>李欢</t>
        </r>
        <r>
          <rPr>
            <b/>
            <sz val="9"/>
            <rFont val="Tahoma"/>
            <family val="2"/>
          </rPr>
          <t>:</t>
        </r>
        <r>
          <rPr>
            <sz val="9"/>
            <rFont val="Tahoma"/>
            <family val="2"/>
          </rPr>
          <t xml:space="preserve">
20708</t>
        </r>
      </text>
    </comment>
    <comment ref="A517" authorId="0">
      <text>
        <r>
          <rPr>
            <b/>
            <sz val="9"/>
            <rFont val="宋体"/>
            <family val="0"/>
          </rPr>
          <t>李欢</t>
        </r>
        <r>
          <rPr>
            <b/>
            <sz val="9"/>
            <rFont val="Tahoma"/>
            <family val="2"/>
          </rPr>
          <t>:</t>
        </r>
        <r>
          <rPr>
            <sz val="9"/>
            <rFont val="Tahoma"/>
            <family val="2"/>
          </rPr>
          <t xml:space="preserve">
20799</t>
        </r>
      </text>
    </comment>
    <comment ref="A521" authorId="0">
      <text>
        <r>
          <rPr>
            <b/>
            <sz val="9"/>
            <rFont val="宋体"/>
            <family val="0"/>
          </rPr>
          <t>李欢</t>
        </r>
        <r>
          <rPr>
            <b/>
            <sz val="9"/>
            <rFont val="Tahoma"/>
            <family val="2"/>
          </rPr>
          <t>:</t>
        </r>
        <r>
          <rPr>
            <sz val="9"/>
            <rFont val="Tahoma"/>
            <family val="2"/>
          </rPr>
          <t xml:space="preserve">
208</t>
        </r>
      </text>
    </comment>
    <comment ref="A522" authorId="0">
      <text>
        <r>
          <rPr>
            <b/>
            <sz val="9"/>
            <rFont val="宋体"/>
            <family val="0"/>
          </rPr>
          <t>李欢</t>
        </r>
        <r>
          <rPr>
            <b/>
            <sz val="9"/>
            <rFont val="Tahoma"/>
            <family val="2"/>
          </rPr>
          <t>:</t>
        </r>
        <r>
          <rPr>
            <sz val="9"/>
            <rFont val="Tahoma"/>
            <family val="2"/>
          </rPr>
          <t xml:space="preserve">
20801</t>
        </r>
      </text>
    </comment>
    <comment ref="A536" authorId="0">
      <text>
        <r>
          <rPr>
            <b/>
            <sz val="9"/>
            <rFont val="宋体"/>
            <family val="0"/>
          </rPr>
          <t>李欢</t>
        </r>
        <r>
          <rPr>
            <b/>
            <sz val="9"/>
            <rFont val="Tahoma"/>
            <family val="2"/>
          </rPr>
          <t>:</t>
        </r>
        <r>
          <rPr>
            <sz val="9"/>
            <rFont val="Tahoma"/>
            <family val="2"/>
          </rPr>
          <t xml:space="preserve">
20802</t>
        </r>
      </text>
    </comment>
    <comment ref="A544" authorId="0">
      <text>
        <r>
          <rPr>
            <b/>
            <sz val="9"/>
            <rFont val="宋体"/>
            <family val="0"/>
          </rPr>
          <t>李欢</t>
        </r>
        <r>
          <rPr>
            <b/>
            <sz val="9"/>
            <rFont val="Tahoma"/>
            <family val="2"/>
          </rPr>
          <t>:</t>
        </r>
        <r>
          <rPr>
            <sz val="9"/>
            <rFont val="Tahoma"/>
            <family val="2"/>
          </rPr>
          <t xml:space="preserve">
20804</t>
        </r>
      </text>
    </comment>
    <comment ref="A546" authorId="0">
      <text>
        <r>
          <rPr>
            <b/>
            <sz val="9"/>
            <rFont val="宋体"/>
            <family val="0"/>
          </rPr>
          <t>李欢</t>
        </r>
        <r>
          <rPr>
            <b/>
            <sz val="9"/>
            <rFont val="Tahoma"/>
            <family val="2"/>
          </rPr>
          <t>:</t>
        </r>
        <r>
          <rPr>
            <sz val="9"/>
            <rFont val="Tahoma"/>
            <family val="2"/>
          </rPr>
          <t xml:space="preserve">
20805</t>
        </r>
      </text>
    </comment>
    <comment ref="A555" authorId="0">
      <text>
        <r>
          <rPr>
            <b/>
            <sz val="9"/>
            <rFont val="宋体"/>
            <family val="0"/>
          </rPr>
          <t>李欢</t>
        </r>
        <r>
          <rPr>
            <b/>
            <sz val="9"/>
            <rFont val="Tahoma"/>
            <family val="2"/>
          </rPr>
          <t>:</t>
        </r>
        <r>
          <rPr>
            <sz val="9"/>
            <rFont val="Tahoma"/>
            <family val="2"/>
          </rPr>
          <t xml:space="preserve">
20806</t>
        </r>
      </text>
    </comment>
    <comment ref="A559" authorId="0">
      <text>
        <r>
          <rPr>
            <b/>
            <sz val="9"/>
            <rFont val="宋体"/>
            <family val="0"/>
          </rPr>
          <t>李欢</t>
        </r>
        <r>
          <rPr>
            <b/>
            <sz val="9"/>
            <rFont val="Tahoma"/>
            <family val="2"/>
          </rPr>
          <t>:</t>
        </r>
        <r>
          <rPr>
            <sz val="9"/>
            <rFont val="Tahoma"/>
            <family val="2"/>
          </rPr>
          <t xml:space="preserve">
20807</t>
        </r>
      </text>
    </comment>
    <comment ref="A569" authorId="0">
      <text>
        <r>
          <rPr>
            <b/>
            <sz val="9"/>
            <rFont val="宋体"/>
            <family val="0"/>
          </rPr>
          <t>李欢</t>
        </r>
        <r>
          <rPr>
            <b/>
            <sz val="9"/>
            <rFont val="Tahoma"/>
            <family val="2"/>
          </rPr>
          <t>:</t>
        </r>
        <r>
          <rPr>
            <sz val="9"/>
            <rFont val="Tahoma"/>
            <family val="2"/>
          </rPr>
          <t xml:space="preserve">
20808</t>
        </r>
      </text>
    </comment>
    <comment ref="A577" authorId="0">
      <text>
        <r>
          <rPr>
            <b/>
            <sz val="9"/>
            <rFont val="宋体"/>
            <family val="0"/>
          </rPr>
          <t>李欢</t>
        </r>
        <r>
          <rPr>
            <b/>
            <sz val="9"/>
            <rFont val="Tahoma"/>
            <family val="2"/>
          </rPr>
          <t>:</t>
        </r>
        <r>
          <rPr>
            <sz val="9"/>
            <rFont val="Tahoma"/>
            <family val="2"/>
          </rPr>
          <t xml:space="preserve">
20809</t>
        </r>
      </text>
    </comment>
    <comment ref="A584" authorId="0">
      <text>
        <r>
          <rPr>
            <b/>
            <sz val="9"/>
            <rFont val="宋体"/>
            <family val="0"/>
          </rPr>
          <t>李欢</t>
        </r>
        <r>
          <rPr>
            <b/>
            <sz val="9"/>
            <rFont val="Tahoma"/>
            <family val="2"/>
          </rPr>
          <t>:</t>
        </r>
        <r>
          <rPr>
            <sz val="9"/>
            <rFont val="Tahoma"/>
            <family val="2"/>
          </rPr>
          <t xml:space="preserve">
20810</t>
        </r>
      </text>
    </comment>
    <comment ref="A591" authorId="0">
      <text>
        <r>
          <rPr>
            <b/>
            <sz val="9"/>
            <rFont val="宋体"/>
            <family val="0"/>
          </rPr>
          <t>李欢</t>
        </r>
        <r>
          <rPr>
            <b/>
            <sz val="9"/>
            <rFont val="Tahoma"/>
            <family val="2"/>
          </rPr>
          <t>:</t>
        </r>
        <r>
          <rPr>
            <sz val="9"/>
            <rFont val="Tahoma"/>
            <family val="2"/>
          </rPr>
          <t xml:space="preserve">
20811</t>
        </r>
      </text>
    </comment>
    <comment ref="A600" authorId="0">
      <text>
        <r>
          <rPr>
            <b/>
            <sz val="9"/>
            <rFont val="宋体"/>
            <family val="0"/>
          </rPr>
          <t>李欢</t>
        </r>
        <r>
          <rPr>
            <b/>
            <sz val="9"/>
            <rFont val="Tahoma"/>
            <family val="2"/>
          </rPr>
          <t>:</t>
        </r>
        <r>
          <rPr>
            <sz val="9"/>
            <rFont val="Tahoma"/>
            <family val="2"/>
          </rPr>
          <t xml:space="preserve">
20816</t>
        </r>
      </text>
    </comment>
    <comment ref="A605" authorId="0">
      <text>
        <r>
          <rPr>
            <b/>
            <sz val="9"/>
            <rFont val="宋体"/>
            <family val="0"/>
          </rPr>
          <t>李欢</t>
        </r>
        <r>
          <rPr>
            <b/>
            <sz val="9"/>
            <rFont val="Tahoma"/>
            <family val="2"/>
          </rPr>
          <t>:</t>
        </r>
        <r>
          <rPr>
            <sz val="9"/>
            <rFont val="Tahoma"/>
            <family val="2"/>
          </rPr>
          <t xml:space="preserve">
20819</t>
        </r>
      </text>
    </comment>
    <comment ref="A608" authorId="0">
      <text>
        <r>
          <rPr>
            <b/>
            <sz val="9"/>
            <rFont val="宋体"/>
            <family val="0"/>
          </rPr>
          <t>李欢</t>
        </r>
        <r>
          <rPr>
            <b/>
            <sz val="9"/>
            <rFont val="Tahoma"/>
            <family val="2"/>
          </rPr>
          <t>:</t>
        </r>
        <r>
          <rPr>
            <sz val="9"/>
            <rFont val="Tahoma"/>
            <family val="2"/>
          </rPr>
          <t xml:space="preserve">
20820</t>
        </r>
      </text>
    </comment>
    <comment ref="A611" authorId="0">
      <text>
        <r>
          <rPr>
            <b/>
            <sz val="9"/>
            <rFont val="宋体"/>
            <family val="0"/>
          </rPr>
          <t>李欢</t>
        </r>
        <r>
          <rPr>
            <b/>
            <sz val="9"/>
            <rFont val="Tahoma"/>
            <family val="2"/>
          </rPr>
          <t>:</t>
        </r>
        <r>
          <rPr>
            <sz val="9"/>
            <rFont val="Tahoma"/>
            <family val="2"/>
          </rPr>
          <t xml:space="preserve">
20821</t>
        </r>
      </text>
    </comment>
    <comment ref="A614" authorId="0">
      <text>
        <r>
          <rPr>
            <b/>
            <sz val="9"/>
            <rFont val="宋体"/>
            <family val="0"/>
          </rPr>
          <t>李欢</t>
        </r>
        <r>
          <rPr>
            <b/>
            <sz val="9"/>
            <rFont val="Tahoma"/>
            <family val="2"/>
          </rPr>
          <t>:</t>
        </r>
        <r>
          <rPr>
            <sz val="9"/>
            <rFont val="Tahoma"/>
            <family val="2"/>
          </rPr>
          <t xml:space="preserve">
20824</t>
        </r>
      </text>
    </comment>
    <comment ref="A644" authorId="0">
      <text>
        <r>
          <rPr>
            <b/>
            <sz val="9"/>
            <rFont val="宋体"/>
            <family val="0"/>
          </rPr>
          <t>李欢</t>
        </r>
        <r>
          <rPr>
            <b/>
            <sz val="9"/>
            <rFont val="Tahoma"/>
            <family val="2"/>
          </rPr>
          <t>:</t>
        </r>
        <r>
          <rPr>
            <sz val="9"/>
            <rFont val="Tahoma"/>
            <family val="2"/>
          </rPr>
          <t xml:space="preserve">
21002</t>
        </r>
      </text>
    </comment>
    <comment ref="A657" authorId="0">
      <text>
        <r>
          <rPr>
            <b/>
            <sz val="9"/>
            <rFont val="宋体"/>
            <family val="0"/>
          </rPr>
          <t>李欢</t>
        </r>
        <r>
          <rPr>
            <b/>
            <sz val="9"/>
            <rFont val="Tahoma"/>
            <family val="2"/>
          </rPr>
          <t>:</t>
        </r>
        <r>
          <rPr>
            <sz val="9"/>
            <rFont val="Tahoma"/>
            <family val="2"/>
          </rPr>
          <t xml:space="preserve">
21003</t>
        </r>
      </text>
    </comment>
    <comment ref="A661" authorId="0">
      <text>
        <r>
          <rPr>
            <b/>
            <sz val="9"/>
            <rFont val="宋体"/>
            <family val="0"/>
          </rPr>
          <t>李欢</t>
        </r>
        <r>
          <rPr>
            <b/>
            <sz val="9"/>
            <rFont val="Tahoma"/>
            <family val="2"/>
          </rPr>
          <t>:</t>
        </r>
        <r>
          <rPr>
            <sz val="9"/>
            <rFont val="Tahoma"/>
            <family val="2"/>
          </rPr>
          <t xml:space="preserve">
21004</t>
        </r>
      </text>
    </comment>
    <comment ref="A673" authorId="0">
      <text>
        <r>
          <rPr>
            <b/>
            <sz val="9"/>
            <rFont val="宋体"/>
            <family val="0"/>
          </rPr>
          <t>李欢</t>
        </r>
        <r>
          <rPr>
            <b/>
            <sz val="9"/>
            <rFont val="Tahoma"/>
            <family val="2"/>
          </rPr>
          <t>:</t>
        </r>
        <r>
          <rPr>
            <sz val="9"/>
            <rFont val="Tahoma"/>
            <family val="2"/>
          </rPr>
          <t xml:space="preserve">
21006</t>
        </r>
      </text>
    </comment>
    <comment ref="A676" authorId="0">
      <text>
        <r>
          <rPr>
            <b/>
            <sz val="9"/>
            <rFont val="宋体"/>
            <family val="0"/>
          </rPr>
          <t>李欢</t>
        </r>
        <r>
          <rPr>
            <b/>
            <sz val="9"/>
            <rFont val="Tahoma"/>
            <family val="2"/>
          </rPr>
          <t>:</t>
        </r>
        <r>
          <rPr>
            <sz val="9"/>
            <rFont val="Tahoma"/>
            <family val="2"/>
          </rPr>
          <t xml:space="preserve">
21007</t>
        </r>
      </text>
    </comment>
    <comment ref="A680" authorId="0">
      <text>
        <r>
          <rPr>
            <b/>
            <sz val="9"/>
            <rFont val="宋体"/>
            <family val="0"/>
          </rPr>
          <t>李欢</t>
        </r>
        <r>
          <rPr>
            <b/>
            <sz val="9"/>
            <rFont val="Tahoma"/>
            <family val="2"/>
          </rPr>
          <t>:</t>
        </r>
        <r>
          <rPr>
            <sz val="9"/>
            <rFont val="Tahoma"/>
            <family val="2"/>
          </rPr>
          <t xml:space="preserve">
21011</t>
        </r>
      </text>
    </comment>
    <comment ref="A685" authorId="0">
      <text>
        <r>
          <rPr>
            <b/>
            <sz val="9"/>
            <rFont val="宋体"/>
            <family val="0"/>
          </rPr>
          <t>李欢</t>
        </r>
        <r>
          <rPr>
            <b/>
            <sz val="9"/>
            <rFont val="Tahoma"/>
            <family val="2"/>
          </rPr>
          <t>:</t>
        </r>
        <r>
          <rPr>
            <sz val="9"/>
            <rFont val="Tahoma"/>
            <family val="2"/>
          </rPr>
          <t xml:space="preserve">
21012</t>
        </r>
      </text>
    </comment>
    <comment ref="A689" authorId="0">
      <text>
        <r>
          <rPr>
            <b/>
            <sz val="9"/>
            <rFont val="宋体"/>
            <family val="0"/>
          </rPr>
          <t>李欢</t>
        </r>
        <r>
          <rPr>
            <b/>
            <sz val="9"/>
            <rFont val="Tahoma"/>
            <family val="2"/>
          </rPr>
          <t>:</t>
        </r>
        <r>
          <rPr>
            <sz val="9"/>
            <rFont val="Tahoma"/>
            <family val="2"/>
          </rPr>
          <t xml:space="preserve">
21013</t>
        </r>
      </text>
    </comment>
    <comment ref="A693" authorId="0">
      <text>
        <r>
          <rPr>
            <b/>
            <sz val="9"/>
            <rFont val="宋体"/>
            <family val="0"/>
          </rPr>
          <t>李欢</t>
        </r>
        <r>
          <rPr>
            <b/>
            <sz val="9"/>
            <rFont val="Tahoma"/>
            <family val="2"/>
          </rPr>
          <t>:</t>
        </r>
        <r>
          <rPr>
            <sz val="9"/>
            <rFont val="Tahoma"/>
            <family val="2"/>
          </rPr>
          <t xml:space="preserve">
21014</t>
        </r>
      </text>
    </comment>
    <comment ref="A696" authorId="0">
      <text>
        <r>
          <rPr>
            <b/>
            <sz val="9"/>
            <rFont val="宋体"/>
            <family val="0"/>
          </rPr>
          <t>李欢</t>
        </r>
        <r>
          <rPr>
            <b/>
            <sz val="9"/>
            <rFont val="Tahoma"/>
            <family val="2"/>
          </rPr>
          <t>:</t>
        </r>
        <r>
          <rPr>
            <sz val="9"/>
            <rFont val="Tahoma"/>
            <family val="2"/>
          </rPr>
          <t xml:space="preserve">
21015</t>
        </r>
      </text>
    </comment>
    <comment ref="A782" authorId="0">
      <text>
        <r>
          <rPr>
            <b/>
            <sz val="9"/>
            <rFont val="宋体"/>
            <family val="0"/>
          </rPr>
          <t>李欢</t>
        </r>
        <r>
          <rPr>
            <b/>
            <sz val="9"/>
            <rFont val="Tahoma"/>
            <family val="2"/>
          </rPr>
          <t>:</t>
        </r>
        <r>
          <rPr>
            <sz val="9"/>
            <rFont val="Tahoma"/>
            <family val="2"/>
          </rPr>
          <t xml:space="preserve">
212</t>
        </r>
      </text>
    </comment>
    <comment ref="A783" authorId="0">
      <text>
        <r>
          <rPr>
            <b/>
            <sz val="9"/>
            <rFont val="宋体"/>
            <family val="0"/>
          </rPr>
          <t>李欢</t>
        </r>
        <r>
          <rPr>
            <b/>
            <sz val="9"/>
            <rFont val="Tahoma"/>
            <family val="2"/>
          </rPr>
          <t>:</t>
        </r>
        <r>
          <rPr>
            <sz val="9"/>
            <rFont val="Tahoma"/>
            <family val="2"/>
          </rPr>
          <t xml:space="preserve">
21201</t>
        </r>
      </text>
    </comment>
    <comment ref="A801" authorId="0">
      <text>
        <r>
          <rPr>
            <b/>
            <sz val="9"/>
            <rFont val="宋体"/>
            <family val="0"/>
          </rPr>
          <t>李欢</t>
        </r>
        <r>
          <rPr>
            <b/>
            <sz val="9"/>
            <rFont val="Tahoma"/>
            <family val="2"/>
          </rPr>
          <t>:</t>
        </r>
        <r>
          <rPr>
            <sz val="9"/>
            <rFont val="Tahoma"/>
            <family val="2"/>
          </rPr>
          <t xml:space="preserve">
213</t>
        </r>
      </text>
    </comment>
    <comment ref="A802" authorId="0">
      <text>
        <r>
          <rPr>
            <b/>
            <sz val="9"/>
            <rFont val="宋体"/>
            <family val="0"/>
          </rPr>
          <t>李欢</t>
        </r>
        <r>
          <rPr>
            <b/>
            <sz val="9"/>
            <rFont val="Tahoma"/>
            <family val="2"/>
          </rPr>
          <t>:</t>
        </r>
        <r>
          <rPr>
            <sz val="9"/>
            <rFont val="Tahoma"/>
            <family val="2"/>
          </rPr>
          <t xml:space="preserve">
21301</t>
        </r>
      </text>
    </comment>
    <comment ref="A827" authorId="0">
      <text>
        <r>
          <rPr>
            <b/>
            <sz val="9"/>
            <rFont val="宋体"/>
            <family val="0"/>
          </rPr>
          <t>李欢</t>
        </r>
        <r>
          <rPr>
            <b/>
            <sz val="9"/>
            <rFont val="Tahoma"/>
            <family val="2"/>
          </rPr>
          <t>:</t>
        </r>
        <r>
          <rPr>
            <sz val="9"/>
            <rFont val="Tahoma"/>
            <family val="2"/>
          </rPr>
          <t xml:space="preserve">
21302</t>
        </r>
      </text>
    </comment>
    <comment ref="A851" authorId="0">
      <text>
        <r>
          <rPr>
            <b/>
            <sz val="9"/>
            <rFont val="宋体"/>
            <family val="0"/>
          </rPr>
          <t>李欢</t>
        </r>
        <r>
          <rPr>
            <b/>
            <sz val="9"/>
            <rFont val="Tahoma"/>
            <family val="2"/>
          </rPr>
          <t>:</t>
        </r>
        <r>
          <rPr>
            <sz val="9"/>
            <rFont val="Tahoma"/>
            <family val="2"/>
          </rPr>
          <t xml:space="preserve">
2130299</t>
        </r>
      </text>
    </comment>
    <comment ref="A900" authorId="0">
      <text>
        <r>
          <rPr>
            <b/>
            <sz val="9"/>
            <rFont val="宋体"/>
            <family val="0"/>
          </rPr>
          <t>李欢</t>
        </r>
        <r>
          <rPr>
            <b/>
            <sz val="9"/>
            <rFont val="Tahoma"/>
            <family val="2"/>
          </rPr>
          <t>:</t>
        </r>
        <r>
          <rPr>
            <sz val="9"/>
            <rFont val="Tahoma"/>
            <family val="2"/>
          </rPr>
          <t xml:space="preserve">
21306</t>
        </r>
      </text>
    </comment>
    <comment ref="A906" authorId="0">
      <text>
        <r>
          <rPr>
            <b/>
            <sz val="9"/>
            <rFont val="宋体"/>
            <family val="0"/>
          </rPr>
          <t>李欢</t>
        </r>
        <r>
          <rPr>
            <b/>
            <sz val="9"/>
            <rFont val="Tahoma"/>
            <family val="2"/>
          </rPr>
          <t>:</t>
        </r>
        <r>
          <rPr>
            <sz val="9"/>
            <rFont val="Tahoma"/>
            <family val="2"/>
          </rPr>
          <t xml:space="preserve">
21307</t>
        </r>
      </text>
    </comment>
    <comment ref="A913" authorId="0">
      <text>
        <r>
          <rPr>
            <b/>
            <sz val="9"/>
            <rFont val="宋体"/>
            <family val="0"/>
          </rPr>
          <t>李欢</t>
        </r>
        <r>
          <rPr>
            <b/>
            <sz val="9"/>
            <rFont val="Tahoma"/>
            <family val="2"/>
          </rPr>
          <t>:</t>
        </r>
        <r>
          <rPr>
            <sz val="9"/>
            <rFont val="Tahoma"/>
            <family val="2"/>
          </rPr>
          <t xml:space="preserve">
21308</t>
        </r>
      </text>
    </comment>
    <comment ref="A1050" authorId="0">
      <text>
        <r>
          <rPr>
            <b/>
            <sz val="9"/>
            <rFont val="宋体"/>
            <family val="0"/>
          </rPr>
          <t>李欢</t>
        </r>
        <r>
          <rPr>
            <b/>
            <sz val="9"/>
            <rFont val="Tahoma"/>
            <family val="2"/>
          </rPr>
          <t>:</t>
        </r>
        <r>
          <rPr>
            <sz val="9"/>
            <rFont val="Tahoma"/>
            <family val="2"/>
          </rPr>
          <t xml:space="preserve">
21599</t>
        </r>
      </text>
    </comment>
    <comment ref="A1056" authorId="0">
      <text>
        <r>
          <rPr>
            <b/>
            <sz val="9"/>
            <rFont val="宋体"/>
            <family val="0"/>
          </rPr>
          <t>李欢</t>
        </r>
        <r>
          <rPr>
            <b/>
            <sz val="9"/>
            <rFont val="Tahoma"/>
            <family val="2"/>
          </rPr>
          <t>:</t>
        </r>
        <r>
          <rPr>
            <sz val="9"/>
            <rFont val="Tahoma"/>
            <family val="2"/>
          </rPr>
          <t xml:space="preserve">
216</t>
        </r>
      </text>
    </comment>
    <comment ref="A1101" authorId="0">
      <text>
        <r>
          <rPr>
            <b/>
            <sz val="9"/>
            <rFont val="宋体"/>
            <family val="0"/>
          </rPr>
          <t>李欢</t>
        </r>
        <r>
          <rPr>
            <b/>
            <sz val="9"/>
            <rFont val="Tahoma"/>
            <family val="2"/>
          </rPr>
          <t>:</t>
        </r>
        <r>
          <rPr>
            <sz val="9"/>
            <rFont val="Tahoma"/>
            <family val="2"/>
          </rPr>
          <t xml:space="preserve">
220</t>
        </r>
      </text>
    </comment>
    <comment ref="A1121" authorId="0">
      <text>
        <r>
          <rPr>
            <b/>
            <sz val="9"/>
            <rFont val="宋体"/>
            <family val="0"/>
          </rPr>
          <t>李欢</t>
        </r>
        <r>
          <rPr>
            <b/>
            <sz val="9"/>
            <rFont val="Tahoma"/>
            <family val="2"/>
          </rPr>
          <t>:</t>
        </r>
        <r>
          <rPr>
            <sz val="9"/>
            <rFont val="Tahoma"/>
            <family val="2"/>
          </rPr>
          <t xml:space="preserve">
22002</t>
        </r>
      </text>
    </comment>
    <comment ref="A1140" authorId="0">
      <text>
        <r>
          <rPr>
            <b/>
            <sz val="9"/>
            <rFont val="宋体"/>
            <family val="0"/>
          </rPr>
          <t>李欢</t>
        </r>
        <r>
          <rPr>
            <b/>
            <sz val="9"/>
            <rFont val="Tahoma"/>
            <family val="2"/>
          </rPr>
          <t>:</t>
        </r>
        <r>
          <rPr>
            <sz val="9"/>
            <rFont val="Tahoma"/>
            <family val="2"/>
          </rPr>
          <t xml:space="preserve">
22003</t>
        </r>
      </text>
    </comment>
    <comment ref="A1149" authorId="0">
      <text>
        <r>
          <rPr>
            <b/>
            <sz val="9"/>
            <rFont val="宋体"/>
            <family val="0"/>
          </rPr>
          <t>李欢</t>
        </r>
        <r>
          <rPr>
            <b/>
            <sz val="9"/>
            <rFont val="Tahoma"/>
            <family val="2"/>
          </rPr>
          <t>:</t>
        </r>
        <r>
          <rPr>
            <sz val="9"/>
            <rFont val="Tahoma"/>
            <family val="2"/>
          </rPr>
          <t xml:space="preserve">
22005</t>
        </r>
      </text>
    </comment>
    <comment ref="A1165" authorId="0">
      <text>
        <r>
          <rPr>
            <b/>
            <sz val="9"/>
            <rFont val="宋体"/>
            <family val="0"/>
          </rPr>
          <t>李欢</t>
        </r>
        <r>
          <rPr>
            <b/>
            <sz val="9"/>
            <rFont val="Tahoma"/>
            <family val="2"/>
          </rPr>
          <t>:</t>
        </r>
        <r>
          <rPr>
            <sz val="9"/>
            <rFont val="Tahoma"/>
            <family val="2"/>
          </rPr>
          <t xml:space="preserve">
221</t>
        </r>
      </text>
    </comment>
    <comment ref="A1175" authorId="0">
      <text>
        <r>
          <rPr>
            <b/>
            <sz val="9"/>
            <rFont val="宋体"/>
            <family val="0"/>
          </rPr>
          <t>李欢</t>
        </r>
        <r>
          <rPr>
            <b/>
            <sz val="9"/>
            <rFont val="Tahoma"/>
            <family val="2"/>
          </rPr>
          <t>:</t>
        </r>
        <r>
          <rPr>
            <sz val="9"/>
            <rFont val="Tahoma"/>
            <family val="2"/>
          </rPr>
          <t xml:space="preserve">
22102</t>
        </r>
      </text>
    </comment>
    <comment ref="A1179" authorId="0">
      <text>
        <r>
          <rPr>
            <b/>
            <sz val="9"/>
            <rFont val="宋体"/>
            <family val="0"/>
          </rPr>
          <t>李欢</t>
        </r>
        <r>
          <rPr>
            <b/>
            <sz val="9"/>
            <rFont val="Tahoma"/>
            <family val="2"/>
          </rPr>
          <t>:</t>
        </r>
        <r>
          <rPr>
            <sz val="9"/>
            <rFont val="Tahoma"/>
            <family val="2"/>
          </rPr>
          <t xml:space="preserve">
22103</t>
        </r>
      </text>
    </comment>
    <comment ref="A1183" authorId="0">
      <text>
        <r>
          <rPr>
            <b/>
            <sz val="9"/>
            <rFont val="宋体"/>
            <family val="0"/>
          </rPr>
          <t>李欢</t>
        </r>
        <r>
          <rPr>
            <b/>
            <sz val="9"/>
            <rFont val="Tahoma"/>
            <family val="2"/>
          </rPr>
          <t>:</t>
        </r>
        <r>
          <rPr>
            <sz val="9"/>
            <rFont val="Tahoma"/>
            <family val="2"/>
          </rPr>
          <t xml:space="preserve">
222</t>
        </r>
      </text>
    </comment>
    <comment ref="A1184" authorId="0">
      <text>
        <r>
          <rPr>
            <b/>
            <sz val="9"/>
            <rFont val="宋体"/>
            <family val="0"/>
          </rPr>
          <t>李欢</t>
        </r>
        <r>
          <rPr>
            <b/>
            <sz val="9"/>
            <rFont val="Tahoma"/>
            <family val="2"/>
          </rPr>
          <t>:</t>
        </r>
        <r>
          <rPr>
            <sz val="9"/>
            <rFont val="Tahoma"/>
            <family val="2"/>
          </rPr>
          <t xml:space="preserve">
22201</t>
        </r>
      </text>
    </comment>
    <comment ref="A1199" authorId="0">
      <text>
        <r>
          <rPr>
            <b/>
            <sz val="9"/>
            <rFont val="宋体"/>
            <family val="0"/>
          </rPr>
          <t>李欢</t>
        </r>
        <r>
          <rPr>
            <b/>
            <sz val="9"/>
            <rFont val="Tahoma"/>
            <family val="2"/>
          </rPr>
          <t>:</t>
        </r>
        <r>
          <rPr>
            <sz val="9"/>
            <rFont val="Tahoma"/>
            <family val="2"/>
          </rPr>
          <t xml:space="preserve">
22202</t>
        </r>
      </text>
    </comment>
    <comment ref="A1213" authorId="0">
      <text>
        <r>
          <rPr>
            <b/>
            <sz val="9"/>
            <rFont val="宋体"/>
            <family val="0"/>
          </rPr>
          <t>李欢</t>
        </r>
        <r>
          <rPr>
            <b/>
            <sz val="9"/>
            <rFont val="Tahoma"/>
            <family val="2"/>
          </rPr>
          <t>:</t>
        </r>
        <r>
          <rPr>
            <sz val="9"/>
            <rFont val="Tahoma"/>
            <family val="2"/>
          </rPr>
          <t xml:space="preserve">
22203</t>
        </r>
      </text>
    </comment>
    <comment ref="A1218" authorId="0">
      <text>
        <r>
          <rPr>
            <b/>
            <sz val="9"/>
            <rFont val="宋体"/>
            <family val="0"/>
          </rPr>
          <t>李欢</t>
        </r>
        <r>
          <rPr>
            <b/>
            <sz val="9"/>
            <rFont val="Tahoma"/>
            <family val="2"/>
          </rPr>
          <t>:</t>
        </r>
        <r>
          <rPr>
            <sz val="9"/>
            <rFont val="Tahoma"/>
            <family val="2"/>
          </rPr>
          <t xml:space="preserve">
22204</t>
        </r>
      </text>
    </comment>
    <comment ref="A1224" authorId="0">
      <text>
        <r>
          <rPr>
            <b/>
            <sz val="9"/>
            <rFont val="宋体"/>
            <family val="0"/>
          </rPr>
          <t>李欢</t>
        </r>
        <r>
          <rPr>
            <b/>
            <sz val="9"/>
            <rFont val="Tahoma"/>
            <family val="2"/>
          </rPr>
          <t>:</t>
        </r>
        <r>
          <rPr>
            <sz val="9"/>
            <rFont val="Tahoma"/>
            <family val="2"/>
          </rPr>
          <t xml:space="preserve">
22205</t>
        </r>
      </text>
    </comment>
    <comment ref="A1237" authorId="0">
      <text>
        <r>
          <rPr>
            <b/>
            <sz val="9"/>
            <rFont val="宋体"/>
            <family val="0"/>
          </rPr>
          <t>李欢</t>
        </r>
        <r>
          <rPr>
            <b/>
            <sz val="9"/>
            <rFont val="Tahoma"/>
            <family val="2"/>
          </rPr>
          <t>:</t>
        </r>
        <r>
          <rPr>
            <sz val="9"/>
            <rFont val="Tahoma"/>
            <family val="2"/>
          </rPr>
          <t xml:space="preserve">
22401</t>
        </r>
      </text>
    </comment>
    <comment ref="A1249" authorId="0">
      <text>
        <r>
          <rPr>
            <b/>
            <sz val="9"/>
            <rFont val="宋体"/>
            <family val="0"/>
          </rPr>
          <t>李欢</t>
        </r>
        <r>
          <rPr>
            <b/>
            <sz val="9"/>
            <rFont val="Tahoma"/>
            <family val="2"/>
          </rPr>
          <t>:</t>
        </r>
        <r>
          <rPr>
            <sz val="9"/>
            <rFont val="Tahoma"/>
            <family val="2"/>
          </rPr>
          <t xml:space="preserve">
22402</t>
        </r>
      </text>
    </comment>
    <comment ref="A1255" authorId="0">
      <text>
        <r>
          <rPr>
            <b/>
            <sz val="9"/>
            <rFont val="宋体"/>
            <family val="0"/>
          </rPr>
          <t>李欢</t>
        </r>
        <r>
          <rPr>
            <b/>
            <sz val="9"/>
            <rFont val="Tahoma"/>
            <family val="2"/>
          </rPr>
          <t>:</t>
        </r>
        <r>
          <rPr>
            <sz val="9"/>
            <rFont val="Tahoma"/>
            <family val="2"/>
          </rPr>
          <t xml:space="preserve">
22403</t>
        </r>
      </text>
    </comment>
    <comment ref="A1261" authorId="0">
      <text>
        <r>
          <rPr>
            <b/>
            <sz val="9"/>
            <rFont val="宋体"/>
            <family val="0"/>
          </rPr>
          <t>李欢</t>
        </r>
        <r>
          <rPr>
            <b/>
            <sz val="9"/>
            <rFont val="Tahoma"/>
            <family val="2"/>
          </rPr>
          <t>:</t>
        </r>
        <r>
          <rPr>
            <sz val="9"/>
            <rFont val="Tahoma"/>
            <family val="2"/>
          </rPr>
          <t xml:space="preserve">
22404</t>
        </r>
      </text>
    </comment>
    <comment ref="A1269" authorId="0">
      <text>
        <r>
          <rPr>
            <b/>
            <sz val="9"/>
            <rFont val="宋体"/>
            <family val="0"/>
          </rPr>
          <t>李欢</t>
        </r>
        <r>
          <rPr>
            <b/>
            <sz val="9"/>
            <rFont val="Tahoma"/>
            <family val="2"/>
          </rPr>
          <t>:</t>
        </r>
        <r>
          <rPr>
            <sz val="9"/>
            <rFont val="Tahoma"/>
            <family val="2"/>
          </rPr>
          <t xml:space="preserve">
22405</t>
        </r>
      </text>
    </comment>
    <comment ref="A1282" authorId="0">
      <text>
        <r>
          <rPr>
            <b/>
            <sz val="9"/>
            <rFont val="宋体"/>
            <family val="0"/>
          </rPr>
          <t>李欢</t>
        </r>
        <r>
          <rPr>
            <b/>
            <sz val="9"/>
            <rFont val="Tahoma"/>
            <family val="2"/>
          </rPr>
          <t>:</t>
        </r>
        <r>
          <rPr>
            <sz val="9"/>
            <rFont val="Tahoma"/>
            <family val="2"/>
          </rPr>
          <t xml:space="preserve">
22406</t>
        </r>
      </text>
    </comment>
    <comment ref="A1286" authorId="0">
      <text>
        <r>
          <rPr>
            <b/>
            <sz val="9"/>
            <rFont val="宋体"/>
            <family val="0"/>
          </rPr>
          <t>李欢</t>
        </r>
        <r>
          <rPr>
            <b/>
            <sz val="9"/>
            <rFont val="Tahoma"/>
            <family val="2"/>
          </rPr>
          <t>:</t>
        </r>
        <r>
          <rPr>
            <sz val="9"/>
            <rFont val="Tahoma"/>
            <family val="2"/>
          </rPr>
          <t xml:space="preserve">
22407</t>
        </r>
      </text>
    </comment>
  </commentList>
</comments>
</file>

<file path=xl/sharedStrings.xml><?xml version="1.0" encoding="utf-8"?>
<sst xmlns="http://schemas.openxmlformats.org/spreadsheetml/2006/main" count="2581" uniqueCount="1658">
  <si>
    <t xml:space="preserve"> </t>
  </si>
  <si>
    <t>地区名称</t>
  </si>
  <si>
    <t>北京市</t>
  </si>
  <si>
    <t>2019年地方财政预算表</t>
  </si>
  <si>
    <t>天津市</t>
  </si>
  <si>
    <t>河北省</t>
  </si>
  <si>
    <t>山西省</t>
  </si>
  <si>
    <t>内蒙古自治区</t>
  </si>
  <si>
    <t>目  录</t>
  </si>
  <si>
    <t xml:space="preserve">            表一 2019年一般公共预算收入表</t>
  </si>
  <si>
    <t xml:space="preserve">            表二 2019年一般公共预算支出表</t>
  </si>
  <si>
    <t xml:space="preserve">            表三 2019年一般公共预算收支平衡表</t>
  </si>
  <si>
    <t xml:space="preserve">            表四 2019年一般公共预算支出资金来源情况表</t>
  </si>
  <si>
    <t xml:space="preserve">            表五 2019年一般公共预算支出经济分类情况表</t>
  </si>
  <si>
    <t xml:space="preserve">            表六 2019年地市县一般公共预算收支表</t>
  </si>
  <si>
    <t xml:space="preserve">            表七 2019年省对下一般公共预算转移支付预算表</t>
  </si>
  <si>
    <t xml:space="preserve">            表八 2019政府性基金预算收支表</t>
  </si>
  <si>
    <t xml:space="preserve">            表九 2019年政府性基金预算收支明细表</t>
  </si>
  <si>
    <t xml:space="preserve">            表十 2019年政府性基金调入专项收入预算表</t>
  </si>
  <si>
    <t xml:space="preserve">            表十一 2019年政府性基金预算支出资金来源情况表</t>
  </si>
  <si>
    <t xml:space="preserve">            表十二 2019年国有资本经营预算收支总表</t>
  </si>
  <si>
    <t xml:space="preserve">            表十三 2019年国有资本经营预算收入表</t>
  </si>
  <si>
    <t xml:space="preserve">            表十四 2019年国有资本经营预算支出表</t>
  </si>
  <si>
    <t xml:space="preserve">            表十五 2019年国有资本经营预算补充表</t>
  </si>
  <si>
    <t>表一</t>
  </si>
  <si>
    <t>2019年一般公共预算收入表</t>
  </si>
  <si>
    <t>单位：万元</t>
  </si>
  <si>
    <r>
      <rPr>
        <b/>
        <sz val="12"/>
        <rFont val="宋体"/>
        <family val="0"/>
      </rPr>
      <t>项</t>
    </r>
    <r>
      <rPr>
        <b/>
        <sz val="12"/>
        <rFont val="宋体"/>
        <family val="0"/>
      </rPr>
      <t>目</t>
    </r>
  </si>
  <si>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</si>
  <si>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</si>
  <si>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</si>
  <si>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</si>
  <si>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</si>
  <si>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</si>
  <si>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</si>
  <si>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</si>
  <si>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</si>
  <si>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</si>
  <si>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</si>
  <si>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</si>
  <si>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</si>
  <si>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</si>
  <si>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</si>
  <si>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</si>
  <si>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</si>
  <si>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</si>
  <si>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rPr>
        <sz val="11"/>
        <rFont val="宋体"/>
        <family val="0"/>
      </rPr>
      <t xml:space="preserve"> </t>
    </r>
    <r>
      <rPr>
        <sz val="11"/>
        <color indexed="10"/>
        <rFont val="宋体"/>
        <family val="0"/>
      </rPr>
      <t xml:space="preserve">   环境保护税</t>
    </r>
  </si>
  <si>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</si>
  <si>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</si>
  <si>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</si>
  <si>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</si>
  <si>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</si>
  <si>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</si>
  <si>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</si>
  <si>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</si>
  <si>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</si>
  <si>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</si>
  <si>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</si>
  <si>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表二之一</t>
  </si>
  <si>
    <t>2019年一般公共预算支出表</t>
  </si>
  <si>
    <t>项目</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</si>
  <si>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</si>
  <si>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</si>
  <si>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</si>
  <si>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</si>
  <si>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</si>
  <si>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</si>
  <si>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</si>
  <si>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</si>
  <si>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</si>
  <si>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</si>
  <si>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</si>
  <si>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</si>
  <si>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</si>
  <si>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</si>
  <si>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</si>
  <si>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</si>
  <si>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</si>
  <si>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</si>
  <si>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</si>
  <si>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</si>
  <si>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</si>
  <si>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</si>
  <si>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</si>
  <si>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</si>
  <si>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</si>
  <si>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</si>
  <si>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</si>
  <si>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</si>
  <si>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</si>
  <si>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</si>
  <si>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</si>
  <si>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</si>
  <si>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</si>
  <si>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</si>
  <si>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</si>
  <si>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</si>
  <si>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</si>
  <si>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</si>
  <si>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</si>
  <si>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</si>
  <si>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</si>
  <si>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</si>
  <si>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</si>
  <si>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</si>
  <si>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</si>
  <si>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</si>
  <si>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</si>
  <si>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</si>
  <si>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</si>
  <si>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</si>
  <si>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</si>
  <si>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</si>
  <si>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</si>
  <si>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</si>
  <si>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</si>
  <si>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</si>
  <si>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</si>
  <si>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</si>
  <si>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</si>
  <si>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</si>
  <si>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</si>
  <si>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</si>
  <si>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</si>
  <si>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</si>
  <si>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</si>
  <si>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</si>
  <si>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</si>
  <si>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</si>
  <si>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</si>
  <si>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</si>
  <si>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</si>
  <si>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</si>
  <si>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</si>
  <si>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</si>
  <si>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</si>
  <si>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</si>
  <si>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</si>
  <si>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</si>
  <si>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</si>
  <si>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</si>
  <si>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</si>
  <si>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</si>
  <si>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</si>
  <si>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</si>
  <si>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</si>
  <si>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</si>
  <si>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</si>
  <si>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</si>
  <si>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</si>
  <si>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</si>
  <si>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</si>
  <si>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</si>
  <si>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</si>
  <si>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</si>
  <si>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</si>
  <si>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</si>
  <si>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</si>
  <si>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</si>
  <si>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</si>
  <si>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</si>
  <si>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</si>
  <si>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</si>
  <si>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</si>
  <si>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</si>
  <si>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</si>
  <si>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</si>
  <si>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</si>
  <si>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</si>
  <si>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</si>
  <si>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</si>
  <si>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</si>
  <si>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</si>
  <si>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</si>
  <si>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</si>
  <si>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</si>
  <si>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</si>
  <si>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</si>
  <si>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</si>
  <si>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</si>
  <si>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</si>
  <si>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</si>
  <si>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</si>
  <si>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</si>
  <si>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</si>
  <si>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</si>
  <si>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</si>
  <si>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</si>
  <si>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</si>
  <si>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</si>
  <si>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</si>
  <si>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</si>
  <si>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</si>
  <si>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</si>
  <si>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</si>
  <si>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</si>
  <si>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</si>
  <si>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</si>
  <si>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</si>
  <si>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</si>
  <si>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</si>
  <si>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</si>
  <si>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</si>
  <si>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</si>
  <si>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</si>
  <si>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</si>
  <si>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</si>
  <si>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</si>
  <si>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</si>
  <si>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</si>
  <si>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</si>
  <si>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</si>
  <si>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</si>
  <si>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</si>
  <si>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</si>
  <si>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</si>
  <si>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</si>
  <si>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</si>
  <si>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</si>
  <si>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</si>
  <si>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r>
      <rPr>
        <sz val="11"/>
        <rFont val="宋体"/>
        <family val="0"/>
      </rPr>
      <t xml:space="preserve">    武装警察</t>
    </r>
    <r>
      <rPr>
        <sz val="11"/>
        <color indexed="10"/>
        <rFont val="宋体"/>
        <family val="0"/>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</si>
  <si>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</si>
  <si>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</si>
  <si>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</si>
  <si>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</si>
  <si>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</si>
  <si>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</si>
  <si>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</si>
  <si>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</si>
  <si>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</si>
  <si>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</si>
  <si>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</si>
  <si>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</si>
  <si>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</si>
  <si>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</si>
  <si>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</si>
  <si>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</si>
  <si>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</si>
  <si>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</si>
  <si>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</si>
  <si>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</si>
  <si>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</si>
  <si>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</si>
  <si>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</si>
  <si>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</si>
  <si>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</si>
  <si>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</si>
  <si>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</si>
  <si>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</si>
  <si>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</si>
  <si>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</si>
  <si>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</si>
  <si>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</si>
  <si>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</si>
  <si>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</si>
  <si>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</si>
  <si>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</si>
  <si>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</si>
  <si>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</si>
  <si>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</si>
  <si>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</si>
  <si>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</si>
  <si>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</si>
  <si>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</si>
  <si>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</si>
  <si>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</si>
  <si>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</si>
  <si>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</si>
  <si>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</si>
  <si>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</si>
  <si>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</si>
  <si>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</si>
  <si>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</si>
  <si>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</si>
  <si>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</si>
  <si>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</si>
  <si>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</si>
  <si>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</si>
  <si>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</si>
  <si>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</si>
  <si>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</si>
  <si>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</si>
  <si>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</si>
  <si>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</si>
  <si>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</si>
  <si>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</si>
  <si>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</si>
  <si>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</si>
  <si>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</si>
  <si>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</si>
  <si>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</si>
  <si>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</si>
  <si>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</si>
  <si>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</si>
  <si>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</si>
  <si>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</si>
  <si>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</si>
  <si>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</si>
  <si>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</si>
  <si>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</si>
  <si>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</si>
  <si>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</si>
  <si>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</si>
  <si>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</si>
  <si>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</si>
  <si>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</si>
  <si>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</si>
  <si>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</si>
  <si>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</si>
  <si>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</si>
  <si>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</si>
  <si>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</si>
  <si>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</si>
  <si>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</si>
  <si>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</si>
  <si>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</si>
  <si>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</si>
  <si>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</si>
  <si>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</si>
  <si>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</si>
  <si>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</si>
  <si>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</si>
  <si>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</si>
  <si>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</si>
  <si>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</si>
  <si>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</si>
  <si>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</si>
  <si>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</si>
  <si>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</si>
  <si>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</si>
  <si>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</si>
  <si>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</si>
  <si>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</si>
  <si>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</si>
  <si>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</si>
  <si>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</si>
  <si>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</si>
  <si>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</si>
  <si>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</si>
  <si>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</si>
  <si>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</si>
  <si>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</si>
  <si>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</si>
  <si>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</si>
  <si>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</si>
  <si>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</si>
  <si>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</si>
  <si>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</si>
  <si>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</si>
  <si>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</si>
  <si>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</si>
  <si>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</si>
  <si>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</si>
  <si>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</si>
  <si>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</si>
  <si>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</si>
  <si>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</si>
  <si>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</si>
  <si>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</si>
  <si>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</si>
  <si>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</si>
  <si>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</si>
  <si>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</si>
  <si>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</si>
  <si>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</si>
  <si>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</si>
  <si>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</si>
  <si>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</si>
  <si>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</si>
  <si>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r>
      <rPr>
        <sz val="11"/>
        <rFont val="宋体"/>
        <family val="0"/>
      </rPr>
      <t>七、文化</t>
    </r>
    <r>
      <rPr>
        <sz val="11"/>
        <color indexed="10"/>
        <rFont val="宋体"/>
        <family val="0"/>
      </rPr>
      <t>旅游</t>
    </r>
    <r>
      <rPr>
        <sz val="11"/>
        <rFont val="宋体"/>
        <family val="0"/>
      </rPr>
      <t>体育与传媒支出</t>
    </r>
  </si>
  <si>
    <r>
      <rPr>
        <sz val="11"/>
        <rFont val="宋体"/>
        <family val="0"/>
      </rPr>
      <t xml:space="preserve">    文化</t>
    </r>
    <r>
      <rPr>
        <sz val="11"/>
        <color indexed="10"/>
        <rFont val="宋体"/>
        <family val="0"/>
      </rPr>
      <t>和旅游</t>
    </r>
  </si>
  <si>
    <t xml:space="preserve">      图书馆</t>
  </si>
  <si>
    <t xml:space="preserve">      文化展示及纪念机构</t>
  </si>
  <si>
    <t xml:space="preserve">      艺术表演场所</t>
  </si>
  <si>
    <t xml:space="preserve">      艺术表演团体</t>
  </si>
  <si>
    <t xml:space="preserve">      文化活动</t>
  </si>
  <si>
    <t xml:space="preserve">      群众文化</t>
  </si>
  <si>
    <r>
      <rPr>
        <sz val="11"/>
        <rFont val="宋体"/>
        <family val="0"/>
      </rPr>
      <t xml:space="preserve">      文化</t>
    </r>
    <r>
      <rPr>
        <sz val="11"/>
        <color indexed="10"/>
        <rFont val="宋体"/>
        <family val="0"/>
      </rPr>
      <t>和旅游</t>
    </r>
    <r>
      <rPr>
        <sz val="11"/>
        <rFont val="宋体"/>
        <family val="0"/>
      </rPr>
      <t>交流与合作</t>
    </r>
  </si>
  <si>
    <t xml:space="preserve">      文化创作与保护</t>
  </si>
  <si>
    <r>
      <rPr>
        <sz val="11"/>
        <rFont val="宋体"/>
        <family val="0"/>
      </rPr>
      <t xml:space="preserve">      文化</t>
    </r>
    <r>
      <rPr>
        <sz val="11"/>
        <color indexed="10"/>
        <rFont val="宋体"/>
        <family val="0"/>
      </rPr>
      <t>和旅游</t>
    </r>
    <r>
      <rPr>
        <sz val="11"/>
        <rFont val="宋体"/>
        <family val="0"/>
      </rPr>
      <t>市场管理</t>
    </r>
  </si>
  <si>
    <t xml:space="preserve">      旅游宣传</t>
  </si>
  <si>
    <r>
      <rPr>
        <sz val="11"/>
        <rFont val="宋体"/>
        <family val="0"/>
      </rPr>
      <t xml:space="preserve">      </t>
    </r>
    <r>
      <rPr>
        <sz val="11"/>
        <color indexed="10"/>
        <rFont val="宋体"/>
        <family val="0"/>
      </rPr>
      <t>旅游行业业务管理</t>
    </r>
  </si>
  <si>
    <r>
      <rPr>
        <sz val="11"/>
        <rFont val="宋体"/>
        <family val="0"/>
      </rPr>
      <t xml:space="preserve">      其他文化</t>
    </r>
    <r>
      <rPr>
        <sz val="11"/>
        <color indexed="10"/>
        <rFont val="宋体"/>
        <family val="0"/>
      </rPr>
      <t>和旅游</t>
    </r>
    <r>
      <rPr>
        <sz val="11"/>
        <rFont val="宋体"/>
        <family val="0"/>
      </rPr>
      <t>支出</t>
    </r>
  </si>
  <si>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</si>
  <si>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</si>
  <si>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</si>
  <si>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</si>
  <si>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</si>
  <si>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</si>
  <si>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</si>
  <si>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</si>
  <si>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</si>
  <si>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</si>
  <si>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</si>
  <si>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</si>
  <si>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</si>
  <si>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r>
      <rPr>
        <sz val="11"/>
        <rFont val="宋体"/>
        <family val="0"/>
      </rPr>
      <t xml:space="preserve">    新闻出版</t>
    </r>
    <r>
      <rPr>
        <sz val="11"/>
        <color indexed="10"/>
        <rFont val="宋体"/>
        <family val="0"/>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</si>
  <si>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</si>
  <si>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</si>
  <si>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</si>
  <si>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</si>
  <si>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</si>
  <si>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</si>
  <si>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</si>
  <si>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</si>
  <si>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</si>
  <si>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</si>
  <si>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</si>
  <si>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</si>
  <si>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</si>
  <si>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</si>
  <si>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</si>
  <si>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</si>
  <si>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</si>
  <si>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</si>
  <si>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</si>
  <si>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</si>
  <si>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</si>
  <si>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</si>
  <si>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</si>
  <si>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</si>
  <si>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</si>
  <si>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</si>
  <si>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</si>
  <si>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</si>
  <si>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</si>
  <si>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</si>
  <si>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</si>
  <si>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</si>
  <si>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</si>
  <si>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</si>
  <si>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</si>
  <si>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</si>
  <si>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</si>
  <si>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</si>
  <si>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</si>
  <si>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</si>
  <si>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</si>
  <si>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</si>
  <si>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</si>
  <si>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</si>
  <si>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</si>
  <si>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</si>
  <si>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</si>
  <si>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</si>
  <si>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</si>
  <si>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</si>
  <si>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</si>
  <si>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</si>
  <si>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</si>
  <si>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</si>
  <si>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</si>
  <si>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</si>
  <si>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</si>
  <si>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</si>
  <si>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</si>
  <si>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</si>
  <si>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</si>
  <si>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</si>
  <si>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</si>
  <si>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</si>
  <si>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</si>
  <si>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</si>
  <si>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</si>
  <si>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</si>
  <si>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</si>
  <si>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</si>
  <si>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</si>
  <si>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</si>
  <si>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</si>
  <si>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</si>
  <si>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</si>
  <si>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</si>
  <si>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</si>
  <si>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</si>
  <si>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</si>
  <si>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</si>
  <si>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</si>
  <si>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</si>
  <si>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</si>
  <si>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</si>
  <si>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</si>
  <si>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</si>
  <si>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</si>
  <si>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</si>
  <si>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</si>
  <si>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</si>
  <si>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</si>
  <si>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</si>
  <si>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</si>
  <si>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</si>
  <si>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</si>
  <si>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rPr>
        <sz val="11"/>
        <rFont val="宋体"/>
        <family val="0"/>
      </rPr>
      <t xml:space="preserve">      交强险</t>
    </r>
    <r>
      <rPr>
        <sz val="11"/>
        <color indexed="10"/>
        <rFont val="宋体"/>
        <family val="0"/>
      </rPr>
      <t>增值</t>
    </r>
    <r>
      <rPr>
        <sz val="11"/>
        <rFont val="宋体"/>
        <family val="0"/>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</si>
  <si>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</si>
  <si>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</si>
  <si>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</si>
  <si>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</si>
  <si>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</si>
  <si>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</si>
  <si>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</si>
  <si>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</si>
  <si>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</si>
  <si>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</si>
  <si>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</si>
  <si>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</si>
  <si>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</si>
  <si>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</si>
  <si>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</si>
  <si>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</si>
  <si>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</si>
  <si>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</si>
  <si>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r>
      <rPr>
        <sz val="11"/>
        <rFont val="宋体"/>
        <family val="0"/>
      </rPr>
      <t>九、</t>
    </r>
    <r>
      <rPr>
        <sz val="11"/>
        <color indexed="10"/>
        <rFont val="宋体"/>
        <family val="0"/>
      </rPr>
      <t>卫生健康</t>
    </r>
    <r>
      <rPr>
        <sz val="11"/>
        <rFont val="宋体"/>
        <family val="0"/>
      </rPr>
      <t>支出</t>
    </r>
  </si>
  <si>
    <r>
      <rPr>
        <sz val="11"/>
        <rFont val="宋体"/>
        <family val="0"/>
      </rPr>
      <t xml:space="preserve">    </t>
    </r>
    <r>
      <rPr>
        <sz val="11"/>
        <color indexed="10"/>
        <rFont val="宋体"/>
        <family val="0"/>
      </rPr>
      <t>卫生健康</t>
    </r>
    <r>
      <rPr>
        <sz val="11"/>
        <rFont val="宋体"/>
        <family val="0"/>
      </rPr>
      <t>管理事务</t>
    </r>
  </si>
  <si>
    <r>
      <rPr>
        <sz val="11"/>
        <rFont val="宋体"/>
        <family val="0"/>
      </rPr>
      <t xml:space="preserve">      其他</t>
    </r>
    <r>
      <rPr>
        <sz val="11"/>
        <color indexed="10"/>
        <rFont val="宋体"/>
        <family val="0"/>
      </rPr>
      <t>卫生健康</t>
    </r>
    <r>
      <rPr>
        <sz val="11"/>
        <rFont val="宋体"/>
        <family val="0"/>
      </rPr>
      <t>管理事务支出</t>
    </r>
  </si>
  <si>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</si>
  <si>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</si>
  <si>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</si>
  <si>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</si>
  <si>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</si>
  <si>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</si>
  <si>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</si>
  <si>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</si>
  <si>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</si>
  <si>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</si>
  <si>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</si>
  <si>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</si>
  <si>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</si>
  <si>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</si>
  <si>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</si>
  <si>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</si>
  <si>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</si>
  <si>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</si>
  <si>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</si>
  <si>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</si>
  <si>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</si>
  <si>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</si>
  <si>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</si>
  <si>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</si>
  <si>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</si>
  <si>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</si>
  <si>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</si>
  <si>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</si>
  <si>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</si>
  <si>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</si>
  <si>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</si>
  <si>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</si>
  <si>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</si>
  <si>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</si>
  <si>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</si>
  <si>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</si>
  <si>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</si>
  <si>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</si>
  <si>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</si>
  <si>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</si>
  <si>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</si>
  <si>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</si>
  <si>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</si>
  <si>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</si>
  <si>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</si>
  <si>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</si>
  <si>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</si>
  <si>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</si>
  <si>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</si>
  <si>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</si>
  <si>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</si>
  <si>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</si>
  <si>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</si>
  <si>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</si>
  <si>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</si>
  <si>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</si>
  <si>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</si>
  <si>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</si>
  <si>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</si>
  <si>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</si>
  <si>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</si>
  <si>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</si>
  <si>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r>
      <rPr>
        <sz val="11"/>
        <rFont val="宋体"/>
        <family val="0"/>
      </rPr>
      <t xml:space="preserve">      </t>
    </r>
    <r>
      <rPr>
        <sz val="11"/>
        <color indexed="10"/>
        <rFont val="宋体"/>
        <family val="0"/>
      </rPr>
      <t>生态</t>
    </r>
    <r>
      <rPr>
        <sz val="11"/>
        <rFont val="宋体"/>
        <family val="0"/>
      </rPr>
      <t>环境保护宣传</t>
    </r>
  </si>
  <si>
    <t xml:space="preserve">      环境保护法规、规划及标准</t>
  </si>
  <si>
    <r>
      <rPr>
        <sz val="11"/>
        <rFont val="宋体"/>
        <family val="0"/>
      </rPr>
      <t xml:space="preserve">      </t>
    </r>
    <r>
      <rPr>
        <sz val="11"/>
        <color indexed="10"/>
        <rFont val="宋体"/>
        <family val="0"/>
      </rPr>
      <t>生态</t>
    </r>
    <r>
      <rPr>
        <sz val="11"/>
        <rFont val="宋体"/>
        <family val="0"/>
      </rPr>
      <t>环境国际合作及履约</t>
    </r>
  </si>
  <si>
    <r>
      <rPr>
        <sz val="11"/>
        <rFont val="宋体"/>
        <family val="0"/>
      </rPr>
      <t xml:space="preserve">      </t>
    </r>
    <r>
      <rPr>
        <sz val="11"/>
        <color indexed="10"/>
        <rFont val="宋体"/>
        <family val="0"/>
      </rPr>
      <t>生态</t>
    </r>
    <r>
      <rPr>
        <sz val="11"/>
        <rFont val="宋体"/>
        <family val="0"/>
      </rPr>
      <t>环境保护行政许可</t>
    </r>
  </si>
  <si>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</si>
  <si>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</si>
  <si>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</si>
  <si>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</si>
  <si>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</si>
  <si>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</si>
  <si>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</si>
  <si>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</si>
  <si>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</si>
  <si>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</si>
  <si>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</si>
  <si>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</si>
  <si>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</si>
  <si>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</si>
  <si>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</si>
  <si>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</si>
  <si>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</si>
  <si>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</si>
  <si>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</si>
  <si>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</si>
  <si>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</si>
  <si>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</si>
  <si>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</si>
  <si>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</si>
  <si>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</si>
  <si>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</si>
  <si>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</si>
  <si>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</si>
  <si>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</si>
  <si>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</si>
  <si>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</si>
  <si>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</si>
  <si>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</si>
  <si>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</si>
  <si>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</si>
  <si>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</si>
  <si>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</si>
  <si>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</si>
  <si>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</si>
  <si>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</si>
  <si>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</si>
  <si>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rPr>
        <sz val="11"/>
        <rFont val="宋体"/>
        <family val="0"/>
      </rPr>
      <t xml:space="preserve">      </t>
    </r>
    <r>
      <rPr>
        <sz val="11"/>
        <color indexed="10"/>
        <rFont val="宋体"/>
        <family val="0"/>
      </rPr>
      <t>生态</t>
    </r>
    <r>
      <rPr>
        <sz val="11"/>
        <rFont val="宋体"/>
        <family val="0"/>
      </rPr>
      <t>环境监测与信息</t>
    </r>
  </si>
  <si>
    <r>
      <rPr>
        <sz val="11"/>
        <rFont val="宋体"/>
        <family val="0"/>
      </rPr>
      <t xml:space="preserve">      </t>
    </r>
    <r>
      <rPr>
        <sz val="11"/>
        <color indexed="10"/>
        <rFont val="宋体"/>
        <family val="0"/>
      </rPr>
      <t>生态</t>
    </r>
    <r>
      <rPr>
        <sz val="11"/>
        <rFont val="宋体"/>
        <family val="0"/>
      </rPr>
      <t>环境执法监察</t>
    </r>
  </si>
  <si>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</si>
  <si>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</si>
  <si>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</si>
  <si>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</si>
  <si>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</si>
  <si>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</si>
  <si>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</si>
  <si>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</si>
  <si>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</si>
  <si>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</si>
  <si>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</si>
  <si>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</si>
  <si>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</si>
  <si>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</si>
  <si>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</si>
  <si>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</si>
  <si>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</si>
  <si>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</si>
  <si>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</si>
  <si>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</si>
  <si>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</si>
  <si>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</si>
  <si>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</si>
  <si>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</si>
  <si>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</si>
  <si>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</si>
  <si>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</si>
  <si>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</si>
  <si>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</si>
  <si>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</si>
  <si>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</si>
  <si>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</si>
  <si>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</si>
  <si>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</si>
  <si>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</si>
  <si>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</si>
  <si>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</si>
  <si>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</si>
  <si>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</si>
  <si>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</si>
  <si>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</si>
  <si>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</si>
  <si>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</si>
  <si>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</si>
  <si>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</si>
  <si>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</si>
  <si>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</si>
  <si>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</si>
  <si>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</si>
  <si>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</si>
  <si>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</si>
  <si>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</si>
  <si>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</si>
  <si>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</si>
  <si>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</si>
  <si>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</si>
  <si>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</si>
  <si>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</si>
  <si>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r>
      <rPr>
        <sz val="11"/>
        <rFont val="宋体"/>
        <family val="0"/>
      </rPr>
      <t xml:space="preserve">      林业</t>
    </r>
    <r>
      <rPr>
        <sz val="11"/>
        <color indexed="10"/>
        <rFont val="宋体"/>
        <family val="0"/>
      </rPr>
      <t>和草原</t>
    </r>
  </si>
  <si>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</si>
  <si>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</si>
  <si>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</si>
  <si>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</si>
  <si>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</si>
  <si>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</si>
  <si>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</si>
  <si>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</si>
  <si>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</si>
  <si>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</si>
  <si>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</si>
  <si>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</si>
  <si>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</si>
  <si>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</si>
  <si>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</si>
  <si>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</si>
  <si>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</si>
  <si>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</si>
  <si>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</si>
  <si>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</si>
  <si>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r>
      <rPr>
        <sz val="11"/>
        <rFont val="宋体"/>
        <family val="0"/>
      </rPr>
      <t xml:space="preserve">        其他林业</t>
    </r>
    <r>
      <rPr>
        <sz val="11"/>
        <color indexed="10"/>
        <rFont val="宋体"/>
        <family val="0"/>
      </rPr>
      <t>和草原</t>
    </r>
    <r>
      <rPr>
        <sz val="11"/>
        <rFont val="宋体"/>
        <family val="0"/>
      </rPr>
      <t>支出</t>
    </r>
  </si>
  <si>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</si>
  <si>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</si>
  <si>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</si>
  <si>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</si>
  <si>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</si>
  <si>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</si>
  <si>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</si>
  <si>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</si>
  <si>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</si>
  <si>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</si>
  <si>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</si>
  <si>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</si>
  <si>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</si>
  <si>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</si>
  <si>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</si>
  <si>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</si>
  <si>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</si>
  <si>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</si>
  <si>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</si>
  <si>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</si>
  <si>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</si>
  <si>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</si>
  <si>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</si>
  <si>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</si>
  <si>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</si>
  <si>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</si>
  <si>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</si>
  <si>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</si>
  <si>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</si>
  <si>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</si>
  <si>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</si>
  <si>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</si>
  <si>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</si>
  <si>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</si>
  <si>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</si>
  <si>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</si>
  <si>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</si>
  <si>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</si>
  <si>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</si>
  <si>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</si>
  <si>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</si>
  <si>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</si>
  <si>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</si>
  <si>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</si>
  <si>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</si>
  <si>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</si>
  <si>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</si>
  <si>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</si>
  <si>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</si>
  <si>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</si>
  <si>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</si>
  <si>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</si>
  <si>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</si>
  <si>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</si>
  <si>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</si>
  <si>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</si>
  <si>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</si>
  <si>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</si>
  <si>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</si>
  <si>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</si>
  <si>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</si>
  <si>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</si>
  <si>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</si>
  <si>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</si>
  <si>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</si>
  <si>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</si>
  <si>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</si>
  <si>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</si>
  <si>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</si>
  <si>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</si>
  <si>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</si>
  <si>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</si>
  <si>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</si>
  <si>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</si>
  <si>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</si>
  <si>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</si>
  <si>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</si>
  <si>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</si>
  <si>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</si>
  <si>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</si>
  <si>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</si>
  <si>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</si>
  <si>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</si>
  <si>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</si>
  <si>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</si>
  <si>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</si>
  <si>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</si>
  <si>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</si>
  <si>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</si>
  <si>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</si>
  <si>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</si>
  <si>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</si>
  <si>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</si>
  <si>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</si>
  <si>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</si>
  <si>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</si>
  <si>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</si>
  <si>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</si>
  <si>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</si>
  <si>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</si>
  <si>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</si>
  <si>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</si>
  <si>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</si>
  <si>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</si>
  <si>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</si>
  <si>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</si>
  <si>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</si>
  <si>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</si>
  <si>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</si>
  <si>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</si>
  <si>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</si>
  <si>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</si>
  <si>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</si>
  <si>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</si>
  <si>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</si>
  <si>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</si>
  <si>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</si>
  <si>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</si>
  <si>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</si>
  <si>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</si>
  <si>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</si>
  <si>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</si>
  <si>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</si>
  <si>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</si>
  <si>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</si>
  <si>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</si>
  <si>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</si>
  <si>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</si>
  <si>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</si>
  <si>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</si>
  <si>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</si>
  <si>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</si>
  <si>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</si>
  <si>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</si>
  <si>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</si>
  <si>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</si>
  <si>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</si>
  <si>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</si>
  <si>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</si>
  <si>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</si>
  <si>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</si>
  <si>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</si>
  <si>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</si>
  <si>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</si>
  <si>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</si>
  <si>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</si>
  <si>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</si>
  <si>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</si>
  <si>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</si>
  <si>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</si>
  <si>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</si>
  <si>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</si>
  <si>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</si>
  <si>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</si>
  <si>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</si>
  <si>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</si>
  <si>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</si>
  <si>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</si>
  <si>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</si>
  <si>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</si>
  <si>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</si>
  <si>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</si>
  <si>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</si>
  <si>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</si>
  <si>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</si>
  <si>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</si>
  <si>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</si>
  <si>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</si>
  <si>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</si>
  <si>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</si>
  <si>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</si>
  <si>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</si>
  <si>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</si>
  <si>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</si>
  <si>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</si>
  <si>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</si>
  <si>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</si>
  <si>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</si>
  <si>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</si>
  <si>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</si>
  <si>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</si>
  <si>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</si>
  <si>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</si>
  <si>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</si>
  <si>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</si>
  <si>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</si>
  <si>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</si>
  <si>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</si>
  <si>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</si>
  <si>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</si>
  <si>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</si>
  <si>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</si>
  <si>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</si>
  <si>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</si>
  <si>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</si>
  <si>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r>
      <rPr>
        <sz val="11"/>
        <rFont val="宋体"/>
        <family val="0"/>
      </rPr>
      <t>十八、</t>
    </r>
    <r>
      <rPr>
        <sz val="11"/>
        <color indexed="10"/>
        <rFont val="宋体"/>
        <family val="0"/>
      </rPr>
      <t>自然资源</t>
    </r>
    <r>
      <rPr>
        <sz val="11"/>
        <rFont val="宋体"/>
        <family val="0"/>
      </rPr>
      <t>海洋气象等支出</t>
    </r>
  </si>
  <si>
    <r>
      <rPr>
        <sz val="11"/>
        <rFont val="宋体"/>
        <family val="0"/>
      </rPr>
      <t xml:space="preserve">      </t>
    </r>
    <r>
      <rPr>
        <sz val="11"/>
        <color indexed="10"/>
        <rFont val="宋体"/>
        <family val="0"/>
      </rPr>
      <t>自然</t>
    </r>
    <r>
      <rPr>
        <sz val="11"/>
        <rFont val="宋体"/>
        <family val="0"/>
      </rPr>
      <t>资源事务</t>
    </r>
  </si>
  <si>
    <r>
      <rPr>
        <sz val="11"/>
        <rFont val="宋体"/>
        <family val="0"/>
      </rPr>
      <t xml:space="preserve">        </t>
    </r>
    <r>
      <rPr>
        <sz val="11"/>
        <color indexed="10"/>
        <rFont val="宋体"/>
        <family val="0"/>
      </rPr>
      <t>自然</t>
    </r>
    <r>
      <rPr>
        <sz val="11"/>
        <rFont val="宋体"/>
        <family val="0"/>
      </rPr>
      <t>资源规划及管理</t>
    </r>
  </si>
  <si>
    <t xml:space="preserve">        土地资源调查</t>
  </si>
  <si>
    <t xml:space="preserve">        土地资源利用与保护</t>
  </si>
  <si>
    <r>
      <rPr>
        <sz val="11"/>
        <rFont val="宋体"/>
        <family val="0"/>
      </rPr>
      <t xml:space="preserve">        </t>
    </r>
    <r>
      <rPr>
        <sz val="11"/>
        <color indexed="10"/>
        <rFont val="宋体"/>
        <family val="0"/>
      </rPr>
      <t>自然</t>
    </r>
    <r>
      <rPr>
        <sz val="11"/>
        <rFont val="宋体"/>
        <family val="0"/>
      </rPr>
      <t>资源社会公益服务</t>
    </r>
  </si>
  <si>
    <r>
      <rPr>
        <sz val="11"/>
        <rFont val="宋体"/>
        <family val="0"/>
      </rPr>
      <t xml:space="preserve">        </t>
    </r>
    <r>
      <rPr>
        <sz val="11"/>
        <color indexed="10"/>
        <rFont val="宋体"/>
        <family val="0"/>
      </rPr>
      <t>自然</t>
    </r>
    <r>
      <rPr>
        <sz val="11"/>
        <rFont val="宋体"/>
        <family val="0"/>
      </rPr>
      <t>资源行业业务管理</t>
    </r>
  </si>
  <si>
    <r>
      <rPr>
        <sz val="11"/>
        <rFont val="宋体"/>
        <family val="0"/>
      </rPr>
      <t xml:space="preserve">        </t>
    </r>
    <r>
      <rPr>
        <sz val="11"/>
        <color indexed="10"/>
        <rFont val="宋体"/>
        <family val="0"/>
      </rPr>
      <t>自然</t>
    </r>
    <r>
      <rPr>
        <sz val="11"/>
        <rFont val="宋体"/>
        <family val="0"/>
      </rPr>
      <t>资源调查</t>
    </r>
  </si>
  <si>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</si>
  <si>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</si>
  <si>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</si>
  <si>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</si>
  <si>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</si>
  <si>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</si>
  <si>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</si>
  <si>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rPr>
        <sz val="11"/>
        <rFont val="宋体"/>
        <family val="0"/>
      </rPr>
      <t xml:space="preserve">        其他</t>
    </r>
    <r>
      <rPr>
        <sz val="11"/>
        <color indexed="10"/>
        <rFont val="宋体"/>
        <family val="0"/>
      </rPr>
      <t>自然</t>
    </r>
    <r>
      <rPr>
        <sz val="11"/>
        <rFont val="宋体"/>
        <family val="0"/>
      </rPr>
      <t>资源事务支出</t>
    </r>
  </si>
  <si>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</si>
  <si>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</si>
  <si>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</si>
  <si>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</si>
  <si>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</si>
  <si>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</si>
  <si>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</si>
  <si>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</si>
  <si>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</si>
  <si>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</si>
  <si>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</si>
  <si>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</si>
  <si>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</si>
  <si>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</si>
  <si>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</si>
  <si>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</si>
  <si>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</si>
  <si>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</si>
  <si>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</si>
  <si>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</si>
  <si>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</si>
  <si>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</si>
  <si>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</si>
  <si>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</si>
  <si>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</si>
  <si>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</si>
  <si>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</si>
  <si>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</si>
  <si>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</si>
  <si>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</si>
  <si>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</si>
  <si>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</si>
  <si>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rPr>
        <sz val="11"/>
        <rFont val="宋体"/>
        <family val="0"/>
      </rPr>
      <t xml:space="preserve">      其他</t>
    </r>
    <r>
      <rPr>
        <sz val="11"/>
        <color indexed="10"/>
        <rFont val="宋体"/>
        <family val="0"/>
      </rPr>
      <t>自然资源</t>
    </r>
    <r>
      <rPr>
        <sz val="11"/>
        <rFont val="宋体"/>
        <family val="0"/>
      </rPr>
      <t>海洋气象等支出</t>
    </r>
  </si>
  <si>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</si>
  <si>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</si>
  <si>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</si>
  <si>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</si>
  <si>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</si>
  <si>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</si>
  <si>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</si>
  <si>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</si>
  <si>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</si>
  <si>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</si>
  <si>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</si>
  <si>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</si>
  <si>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</si>
  <si>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</si>
  <si>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</si>
  <si>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</si>
  <si>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</si>
  <si>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</si>
  <si>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</si>
  <si>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</si>
  <si>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</si>
  <si>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</si>
  <si>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</si>
  <si>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</si>
  <si>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</si>
  <si>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</si>
  <si>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</si>
  <si>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</si>
  <si>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</si>
  <si>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</si>
  <si>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</si>
  <si>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</si>
  <si>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</si>
  <si>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</si>
  <si>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</si>
  <si>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</si>
  <si>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</si>
  <si>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</si>
  <si>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</si>
  <si>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</si>
  <si>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</si>
  <si>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rPr>
        <sz val="11"/>
        <rFont val="宋体"/>
        <family val="0"/>
      </rPr>
      <t xml:space="preserve">        </t>
    </r>
    <r>
      <rPr>
        <sz val="11"/>
        <color indexed="10"/>
        <rFont val="宋体"/>
        <family val="0"/>
      </rPr>
      <t>石油储备</t>
    </r>
  </si>
  <si>
    <t xml:space="preserve">        天然铀能源储备</t>
  </si>
  <si>
    <t xml:space="preserve">        煤炭储备</t>
  </si>
  <si>
    <r>
      <rPr>
        <sz val="11"/>
        <rFont val="宋体"/>
        <family val="0"/>
      </rPr>
      <t xml:space="preserve">        其他能源储备</t>
    </r>
    <r>
      <rPr>
        <sz val="11"/>
        <color indexed="10"/>
        <rFont val="宋体"/>
        <family val="0"/>
      </rPr>
      <t>支出</t>
    </r>
  </si>
  <si>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</si>
  <si>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</si>
  <si>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</si>
  <si>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</si>
  <si>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</si>
  <si>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</si>
  <si>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</si>
  <si>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</si>
  <si>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</si>
  <si>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</si>
  <si>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</si>
  <si>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</si>
  <si>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</si>
  <si>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</si>
  <si>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</si>
  <si>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</si>
  <si>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</si>
  <si>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</si>
  <si>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</si>
  <si>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</si>
  <si>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</si>
  <si>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</si>
  <si>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</si>
  <si>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</si>
  <si>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</si>
  <si>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</si>
  <si>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</si>
  <si>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</si>
  <si>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</si>
  <si>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</si>
  <si>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</si>
  <si>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</si>
  <si>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</si>
  <si>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</si>
  <si>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</si>
  <si>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</si>
  <si>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</si>
  <si>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</si>
  <si>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</si>
  <si>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</si>
  <si>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</si>
  <si>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</si>
  <si>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</si>
  <si>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</si>
  <si>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</si>
  <si>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</si>
  <si>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</si>
  <si>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</si>
  <si>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</si>
  <si>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</si>
  <si>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</si>
  <si>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</si>
  <si>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</si>
  <si>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</si>
  <si>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</si>
  <si>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</si>
  <si>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</si>
  <si>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</si>
  <si>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</si>
  <si>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</si>
  <si>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</si>
  <si>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</si>
  <si>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</si>
  <si>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</si>
  <si>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</si>
  <si>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</si>
  <si>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</si>
  <si>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</si>
  <si>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</si>
  <si>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</si>
  <si>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</si>
  <si>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</si>
  <si>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</si>
  <si>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</si>
  <si>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</si>
  <si>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支出合计</t>
  </si>
  <si>
    <t>表三</t>
  </si>
  <si>
    <t>2019年一般公共预算收支平衡表</t>
  </si>
  <si>
    <r>
      <rPr>
        <b/>
        <sz val="12"/>
        <rFont val="宋体"/>
        <family val="0"/>
      </rPr>
      <t>收</t>
    </r>
    <r>
      <rPr>
        <b/>
        <sz val="14"/>
        <rFont val="宋体"/>
        <family val="0"/>
      </rPr>
      <t>入</t>
    </r>
  </si>
  <si>
    <r>
      <rPr>
        <b/>
        <sz val="12"/>
        <rFont val="宋体"/>
        <family val="0"/>
      </rPr>
      <t>支</t>
    </r>
    <r>
      <rPr>
        <b/>
        <sz val="14"/>
        <rFont val="宋体"/>
        <family val="0"/>
      </rPr>
      <t>出</t>
    </r>
  </si>
  <si>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</si>
  <si>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</si>
  <si>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</si>
  <si>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</si>
  <si>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</si>
  <si>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</si>
  <si>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</si>
  <si>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</si>
  <si>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</si>
  <si>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</si>
  <si>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</si>
  <si>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</si>
  <si>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</si>
  <si>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</si>
  <si>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</si>
  <si>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</si>
  <si>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</si>
  <si>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</si>
  <si>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</si>
  <si>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</si>
  <si>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</si>
  <si>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</si>
  <si>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</si>
  <si>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</si>
  <si>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</si>
  <si>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</si>
  <si>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r>
      <rPr>
        <sz val="11"/>
        <rFont val="宋体"/>
        <family val="0"/>
      </rPr>
      <t xml:space="preserve">      城乡居民</t>
    </r>
    <r>
      <rPr>
        <sz val="11"/>
        <color indexed="10"/>
        <rFont val="宋体"/>
        <family val="0"/>
      </rPr>
      <t>基本</t>
    </r>
    <r>
      <rPr>
        <sz val="11"/>
        <rFont val="宋体"/>
        <family val="0"/>
      </rPr>
      <t>医疗保险转移支付收入</t>
    </r>
  </si>
  <si>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</si>
  <si>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</si>
  <si>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</si>
  <si>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</si>
  <si>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</si>
  <si>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</si>
  <si>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r>
      <rPr>
        <sz val="11"/>
        <rFont val="宋体"/>
        <family val="0"/>
      </rPr>
      <t xml:space="preserve">      边</t>
    </r>
    <r>
      <rPr>
        <sz val="11"/>
        <color indexed="10"/>
        <rFont val="宋体"/>
        <family val="0"/>
      </rPr>
      <t>境</t>
    </r>
    <r>
      <rPr>
        <sz val="11"/>
        <rFont val="宋体"/>
        <family val="0"/>
      </rPr>
      <t>地区转移支付收入</t>
    </r>
  </si>
  <si>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</si>
  <si>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</si>
  <si>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</si>
  <si>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</si>
  <si>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</si>
  <si>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</si>
  <si>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</si>
  <si>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</si>
  <si>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</si>
  <si>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</si>
  <si>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</si>
  <si>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</si>
  <si>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</si>
  <si>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</si>
  <si>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</si>
  <si>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</si>
  <si>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</si>
  <si>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</si>
  <si>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</si>
  <si>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</si>
  <si>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</si>
  <si>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</si>
  <si>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</si>
  <si>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</si>
  <si>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</si>
  <si>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</si>
  <si>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</si>
  <si>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r>
      <rPr>
        <sz val="11"/>
        <rFont val="宋体"/>
        <family val="0"/>
      </rPr>
      <t xml:space="preserve">      文化</t>
    </r>
    <r>
      <rPr>
        <sz val="11"/>
        <color indexed="10"/>
        <rFont val="宋体"/>
        <family val="0"/>
      </rPr>
      <t>旅游</t>
    </r>
    <r>
      <rPr>
        <sz val="11"/>
        <rFont val="宋体"/>
        <family val="0"/>
      </rPr>
      <t>体育与传媒</t>
    </r>
  </si>
  <si>
    <t xml:space="preserve">      社会保障和就业</t>
  </si>
  <si>
    <r>
      <rPr>
        <sz val="11"/>
        <rFont val="宋体"/>
        <family val="0"/>
      </rPr>
      <t xml:space="preserve">  </t>
    </r>
    <r>
      <rPr>
        <sz val="11"/>
        <color indexed="10"/>
        <rFont val="宋体"/>
        <family val="0"/>
      </rPr>
      <t xml:space="preserve">    卫生健康</t>
    </r>
  </si>
  <si>
    <t xml:space="preserve">      城乡社区</t>
  </si>
  <si>
    <t xml:space="preserve">      农林水</t>
  </si>
  <si>
    <t xml:space="preserve">      资源勘探信息等</t>
  </si>
  <si>
    <t xml:space="preserve">      商业服务业等</t>
  </si>
  <si>
    <t xml:space="preserve">      金融</t>
  </si>
  <si>
    <r>
      <rPr>
        <sz val="11"/>
        <rFont val="宋体"/>
        <family val="0"/>
      </rPr>
      <t xml:space="preserve">      </t>
    </r>
    <r>
      <rPr>
        <sz val="11"/>
        <color indexed="10"/>
        <rFont val="宋体"/>
        <family val="0"/>
      </rPr>
      <t>自然资源</t>
    </r>
    <r>
      <rPr>
        <sz val="11"/>
        <rFont val="宋体"/>
        <family val="0"/>
      </rPr>
      <t>海洋气象等</t>
    </r>
  </si>
  <si>
    <t xml:space="preserve">      粮油物资储备</t>
  </si>
  <si>
    <t xml:space="preserve">      其他收入</t>
  </si>
  <si>
    <t xml:space="preserve">  上年结余收入</t>
  </si>
  <si>
    <t xml:space="preserve">  调入资金</t>
  </si>
  <si>
    <t xml:space="preserve">  调出资金</t>
  </si>
  <si>
    <r>
      <rPr>
        <sz val="11"/>
        <rFont val="宋体"/>
        <family val="0"/>
      </rPr>
      <t xml:space="preserve">   </t>
    </r>
    <r>
      <rPr>
        <sz val="11"/>
        <rFont val="宋体"/>
        <family val="0"/>
      </rPr>
      <t xml:space="preserve"> 从政府性基金预算调入</t>
    </r>
  </si>
  <si>
    <t xml:space="preserve">  年终结余</t>
  </si>
  <si>
    <r>
      <rPr>
        <sz val="11"/>
        <rFont val="宋体"/>
        <family val="0"/>
      </rPr>
      <t xml:space="preserve">   </t>
    </r>
    <r>
      <rPr>
        <sz val="11"/>
        <rFont val="宋体"/>
        <family val="0"/>
      </rPr>
      <t xml:space="preserve"> 从国有资本经营预算调入</t>
    </r>
  </si>
  <si>
    <t xml:space="preserve">  地方政府一般债务还本支出</t>
  </si>
  <si>
    <r>
      <rPr>
        <sz val="11"/>
        <rFont val="宋体"/>
        <family val="0"/>
      </rPr>
      <t xml:space="preserve">   </t>
    </r>
    <r>
      <rPr>
        <sz val="11"/>
        <rFont val="宋体"/>
        <family val="0"/>
      </rPr>
      <t xml:space="preserve"> 从其他资金调入</t>
    </r>
  </si>
  <si>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</si>
  <si>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</si>
  <si>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</si>
  <si>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</si>
  <si>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</si>
  <si>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</si>
  <si>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</si>
  <si>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</si>
  <si>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</si>
  <si>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</si>
  <si>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</si>
  <si>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2019年一般公共预算支出资金来源情况表</t>
  </si>
  <si>
    <t>合计</t>
  </si>
  <si>
    <t>财力安排</t>
  </si>
  <si>
    <t>专项转移支付收入安排</t>
  </si>
  <si>
    <t>动用上年结余安排</t>
  </si>
  <si>
    <t>调入资金</t>
  </si>
  <si>
    <t>政府债务资金</t>
  </si>
  <si>
    <t>其他资金</t>
  </si>
  <si>
    <r>
      <rPr>
        <sz val="11"/>
        <rFont val="宋体"/>
        <family val="0"/>
      </rPr>
      <t xml:space="preserve">   </t>
    </r>
    <r>
      <rPr>
        <sz val="11"/>
        <color indexed="10"/>
        <rFont val="宋体"/>
        <family val="0"/>
      </rPr>
      <t xml:space="preserve"> 港澳台事务</t>
    </r>
  </si>
  <si>
    <t xml:space="preserve">    自然灾害生活救助</t>
  </si>
  <si>
    <r>
      <rPr>
        <sz val="11"/>
        <rFont val="宋体"/>
        <family val="0"/>
      </rPr>
      <t xml:space="preserve"> </t>
    </r>
    <r>
      <rPr>
        <sz val="11"/>
        <rFont val="宋体"/>
        <family val="0"/>
      </rPr>
      <t xml:space="preserve">   </t>
    </r>
    <r>
      <rPr>
        <sz val="11"/>
        <color indexed="10"/>
        <rFont val="宋体"/>
        <family val="0"/>
      </rPr>
      <t>医疗保障管理事务</t>
    </r>
  </si>
  <si>
    <t xml:space="preserve">    行政运行</t>
  </si>
  <si>
    <t xml:space="preserve">    老龄卫生健康事务</t>
  </si>
  <si>
    <r>
      <rPr>
        <sz val="11"/>
        <rFont val="宋体"/>
        <family val="0"/>
      </rPr>
      <t xml:space="preserve">    其他</t>
    </r>
    <r>
      <rPr>
        <sz val="11"/>
        <color indexed="10"/>
        <rFont val="宋体"/>
        <family val="0"/>
      </rPr>
      <t>卫生健康</t>
    </r>
    <r>
      <rPr>
        <sz val="11"/>
        <rFont val="宋体"/>
        <family val="0"/>
      </rPr>
      <t>支出</t>
    </r>
  </si>
  <si>
    <r>
      <rPr>
        <sz val="11"/>
        <rFont val="宋体"/>
        <family val="0"/>
      </rPr>
      <t xml:space="preserve">      </t>
    </r>
    <r>
      <rPr>
        <sz val="11"/>
        <color indexed="10"/>
        <rFont val="宋体"/>
        <family val="0"/>
      </rPr>
      <t>自然资源</t>
    </r>
    <r>
      <rPr>
        <sz val="11"/>
        <rFont val="宋体"/>
        <family val="0"/>
      </rPr>
      <t>事务</t>
    </r>
  </si>
  <si>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</si>
  <si>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</si>
  <si>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</si>
  <si>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</si>
  <si>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</si>
  <si>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</si>
  <si>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</si>
  <si>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</si>
  <si>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二十一、预备费</t>
  </si>
  <si>
    <t>二十二、债务付息支出</t>
  </si>
  <si>
    <t>二十三、债务发行费用支出</t>
  </si>
  <si>
    <t>二十四、其他支出</t>
  </si>
  <si>
    <t xml:space="preserve">      年初预留</t>
  </si>
  <si>
    <t>表五</t>
  </si>
  <si>
    <t>2019年政府预算支出经济分类情况表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</si>
  <si>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</si>
  <si>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</si>
  <si>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</si>
  <si>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</si>
  <si>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</si>
  <si>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</si>
  <si>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</si>
  <si>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</si>
  <si>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</si>
  <si>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</si>
  <si>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</si>
  <si>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</si>
  <si>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</si>
  <si>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</si>
  <si>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</si>
  <si>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</si>
  <si>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</si>
  <si>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表六之一</t>
  </si>
  <si>
    <t>2019年地市县一般公共预算收支表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</si>
  <si>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</si>
  <si>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</si>
  <si>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</si>
  <si>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</si>
  <si>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</si>
  <si>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</si>
  <si>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</si>
  <si>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</si>
  <si>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</si>
  <si>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</si>
  <si>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</si>
  <si>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</si>
  <si>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</si>
  <si>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</si>
  <si>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</si>
  <si>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</si>
  <si>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</si>
  <si>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</si>
  <si>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</si>
  <si>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</si>
  <si>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</si>
  <si>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</si>
  <si>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</si>
  <si>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</si>
  <si>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</si>
  <si>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</si>
  <si>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</si>
  <si>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</si>
  <si>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</si>
  <si>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 xml:space="preserve">        策勒县</t>
  </si>
  <si>
    <t>表六之二</t>
  </si>
  <si>
    <t>支            出</t>
  </si>
  <si>
    <t>支出
合计</t>
  </si>
  <si>
    <t>一般公共服务</t>
  </si>
  <si>
    <t>外交</t>
  </si>
  <si>
    <t>国防</t>
  </si>
  <si>
    <t>公共
安全</t>
  </si>
  <si>
    <t>教育</t>
  </si>
  <si>
    <t>科学
技术</t>
  </si>
  <si>
    <r>
      <rPr>
        <sz val="10"/>
        <rFont val="宋体"/>
        <family val="0"/>
      </rPr>
      <t>文化</t>
    </r>
    <r>
      <rPr>
        <sz val="10"/>
        <color indexed="10"/>
        <rFont val="宋体"/>
        <family val="0"/>
      </rPr>
      <t>旅游</t>
    </r>
    <r>
      <rPr>
        <sz val="10"/>
        <rFont val="宋体"/>
        <family val="0"/>
      </rPr>
      <t>体育与传媒</t>
    </r>
  </si>
  <si>
    <t>社会保障和就业</t>
  </si>
  <si>
    <t>卫生健康</t>
  </si>
  <si>
    <t>节能环保</t>
  </si>
  <si>
    <t>城乡社区</t>
  </si>
  <si>
    <t>农林水</t>
  </si>
  <si>
    <t>交通
运输</t>
  </si>
  <si>
    <t>资源勘探信息等</t>
  </si>
  <si>
    <t>商业服务业等</t>
  </si>
  <si>
    <t>金融</t>
  </si>
  <si>
    <t>援助其他地区支出</t>
  </si>
  <si>
    <r>
      <rPr>
        <sz val="10"/>
        <color indexed="10"/>
        <rFont val="宋体"/>
        <family val="0"/>
      </rPr>
      <t>自然资源</t>
    </r>
    <r>
      <rPr>
        <sz val="10"/>
        <rFont val="宋体"/>
        <family val="0"/>
      </rPr>
      <t>海洋气象等</t>
    </r>
  </si>
  <si>
    <t>住房保障支出</t>
  </si>
  <si>
    <t>粮油物资储备</t>
  </si>
  <si>
    <t>灾害防治及应急管理</t>
  </si>
  <si>
    <t>债务付息支出</t>
  </si>
  <si>
    <t>债务发行费用支出</t>
  </si>
  <si>
    <t>其他
支出</t>
  </si>
  <si>
    <t>表七之一</t>
  </si>
  <si>
    <t>2019年省对下一般公共预算转移支付预算表</t>
  </si>
  <si>
    <t>转移支付合计</t>
  </si>
  <si>
    <r>
      <rPr>
        <sz val="9"/>
        <rFont val="宋体"/>
        <family val="0"/>
      </rPr>
      <t xml:space="preserve">一 </t>
    </r>
    <r>
      <rPr>
        <sz val="9"/>
        <rFont val="宋体"/>
        <family val="0"/>
      </rPr>
      <t xml:space="preserve">         </t>
    </r>
    <r>
      <rPr>
        <sz val="9"/>
        <rFont val="宋体"/>
        <family val="0"/>
      </rPr>
      <t>般</t>
    </r>
    <r>
      <rPr>
        <sz val="9"/>
        <rFont val="宋体"/>
        <family val="0"/>
      </rPr>
      <t xml:space="preserve">              </t>
    </r>
    <r>
      <rPr>
        <sz val="9"/>
        <rFont val="宋体"/>
        <family val="0"/>
      </rPr>
      <t>性</t>
    </r>
    <r>
      <rPr>
        <sz val="9"/>
        <rFont val="宋体"/>
        <family val="0"/>
      </rPr>
      <t xml:space="preserve">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</si>
  <si>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一般性转移支付小计</t>
  </si>
  <si>
    <t>体制
补助</t>
  </si>
  <si>
    <t>均衡
性转
移支
付</t>
  </si>
  <si>
    <t>县级基本财力保障机制奖补资金</t>
  </si>
  <si>
    <t>结算
补助</t>
  </si>
  <si>
    <t>资源枯竭型城市转移支付补助</t>
  </si>
  <si>
    <t>企事业单位划转补助</t>
  </si>
  <si>
    <t>成品油税费改革转移支付补助</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</si>
  <si>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</si>
  <si>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</si>
  <si>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</si>
  <si>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</si>
  <si>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</si>
  <si>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</si>
  <si>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</si>
  <si>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</si>
  <si>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</si>
  <si>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</si>
  <si>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r>
      <rPr>
        <sz val="9"/>
        <color indexed="10"/>
        <rFont val="宋体"/>
        <family val="0"/>
      </rPr>
      <t>边境</t>
    </r>
    <r>
      <rPr>
        <sz val="9"/>
        <rFont val="宋体"/>
        <family val="0"/>
      </rPr>
      <t>地区转移支付</t>
    </r>
  </si>
  <si>
    <t>贫困地区转移支付</t>
  </si>
  <si>
    <t>其他一般性转移支付</t>
  </si>
  <si>
    <t xml:space="preserve">      一般公共服务共同财政事权转移支付</t>
  </si>
  <si>
    <t xml:space="preserve">      外交共同财政事权转移支付</t>
  </si>
  <si>
    <t xml:space="preserve">      国防共同财政事权转移支付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</si>
  <si>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</si>
  <si>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</si>
  <si>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</si>
  <si>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</si>
  <si>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社会保障和就业共同财政事权转移支付</t>
  </si>
  <si>
    <t xml:space="preserve">      卫生健康共同财政事权转移支付</t>
  </si>
  <si>
    <t xml:space="preserve">      节能环保共同财政事权转移支付</t>
  </si>
  <si>
    <t xml:space="preserve">      城乡社区共同财政事权转移支付</t>
  </si>
  <si>
    <t xml:space="preserve">      农林水共同财政事权转移支付</t>
  </si>
  <si>
    <t xml:space="preserve">      交通运输共同财政事权转移支付</t>
  </si>
  <si>
    <t xml:space="preserve">      资源勘探信息等共同财政事权转移支付</t>
  </si>
  <si>
    <t xml:space="preserve">      商业服务业等共同财政事权转移支付</t>
  </si>
  <si>
    <t xml:space="preserve">      金融共同财政事权转移支付</t>
  </si>
  <si>
    <t xml:space="preserve">      自然资源海洋气象等共同财政事权转移支付</t>
  </si>
  <si>
    <t xml:space="preserve">      住房保障共同财政事权转移支付</t>
  </si>
  <si>
    <t xml:space="preserve">      粮油物资储备共同财政事权转移支付</t>
  </si>
  <si>
    <t>表七之二</t>
  </si>
  <si>
    <r>
      <rPr>
        <sz val="9"/>
        <rFont val="宋体"/>
        <family val="0"/>
      </rPr>
      <t xml:space="preserve">专                   项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</si>
  <si>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专项转移支付小计</t>
  </si>
  <si>
    <r>
      <rPr>
        <sz val="9"/>
        <rFont val="宋体"/>
        <family val="0"/>
      </rPr>
      <t>文化</t>
    </r>
    <r>
      <rPr>
        <sz val="9"/>
        <color indexed="10"/>
        <rFont val="宋体"/>
        <family val="0"/>
      </rPr>
      <t>旅游</t>
    </r>
    <r>
      <rPr>
        <sz val="9"/>
        <rFont val="宋体"/>
        <family val="0"/>
      </rPr>
      <t>体育与传媒</t>
    </r>
  </si>
  <si>
    <t>卫生
健康</t>
  </si>
  <si>
    <t>节能
环保</t>
  </si>
  <si>
    <t>城乡
社区</t>
  </si>
  <si>
    <t>自然资源海洋气象</t>
  </si>
  <si>
    <t>住房
保障</t>
  </si>
  <si>
    <t>其他专项转移支付</t>
  </si>
  <si>
    <t>表八之一</t>
  </si>
  <si>
    <t>2019年政府性基金预算收支表</t>
  </si>
  <si>
    <r>
      <rPr>
        <b/>
        <sz val="14"/>
        <rFont val="宋体"/>
        <family val="0"/>
      </rPr>
      <t>收</t>
    </r>
    <r>
      <rPr>
        <b/>
        <sz val="14"/>
        <rFont val="宋体"/>
        <family val="0"/>
      </rPr>
      <t>入</t>
    </r>
  </si>
  <si>
    <r>
      <rPr>
        <b/>
        <sz val="14"/>
        <rFont val="宋体"/>
        <family val="0"/>
      </rPr>
      <t>支</t>
    </r>
    <r>
      <rPr>
        <b/>
        <sz val="14"/>
        <rFont val="宋体"/>
        <family val="0"/>
      </rPr>
      <t>出</t>
    </r>
  </si>
  <si>
    <t>一、农网还贷资金收入</t>
  </si>
  <si>
    <r>
      <rPr>
        <sz val="11"/>
        <rFont val="宋体"/>
        <family val="0"/>
      </rPr>
      <t>一、文化</t>
    </r>
    <r>
      <rPr>
        <sz val="11"/>
        <color indexed="10"/>
        <rFont val="宋体"/>
        <family val="0"/>
      </rPr>
      <t>旅游</t>
    </r>
    <r>
      <rPr>
        <sz val="11"/>
        <rFont val="宋体"/>
        <family val="0"/>
      </rPr>
      <t>体育与传媒支出</t>
    </r>
  </si>
  <si>
    <t>二、海南省高等级公路车辆通行附加费收入</t>
  </si>
  <si>
    <r>
      <rPr>
        <sz val="11"/>
        <rFont val="宋体"/>
        <family val="0"/>
      </rPr>
      <t xml:space="preserve">   </t>
    </r>
    <r>
      <rPr>
        <sz val="11"/>
        <color indexed="10"/>
        <rFont val="宋体"/>
        <family val="0"/>
      </rPr>
      <t>国家电影事业发展专项资金安排的支出</t>
    </r>
  </si>
  <si>
    <t>三、港口建设费收入</t>
  </si>
  <si>
    <r>
      <rPr>
        <sz val="11"/>
        <rFont val="宋体"/>
        <family val="0"/>
      </rPr>
      <t xml:space="preserve">  </t>
    </r>
    <r>
      <rPr>
        <sz val="11"/>
        <color indexed="10"/>
        <rFont val="宋体"/>
        <family val="0"/>
      </rPr>
      <t xml:space="preserve"> 旅游发展基金支出</t>
    </r>
  </si>
  <si>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</si>
  <si>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</si>
  <si>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</si>
  <si>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</si>
  <si>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</si>
  <si>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</si>
  <si>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</si>
  <si>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</si>
  <si>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</si>
  <si>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</si>
  <si>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</si>
  <si>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</si>
  <si>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</si>
  <si>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</si>
  <si>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</si>
  <si>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</si>
  <si>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</si>
  <si>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</si>
  <si>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</si>
  <si>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国有土地使用权出让收入及对应专项债务收入安排的支出</t>
  </si>
  <si>
    <t>十四、污水处理费收入</t>
  </si>
  <si>
    <t xml:space="preserve">    国有土地收益基金及对应专项债务收入安排的支出</t>
  </si>
  <si>
    <t>十五、彩票发行机构和彩票销售机构的业务费用</t>
  </si>
  <si>
    <r>
      <rPr>
        <sz val="11"/>
        <rFont val="宋体"/>
        <family val="0"/>
      </rPr>
      <t xml:space="preserve">    </t>
    </r>
    <r>
      <rPr>
        <sz val="11"/>
        <color indexed="10"/>
        <rFont val="宋体"/>
        <family val="0"/>
      </rPr>
      <t>农业土地开发资金安排的支出</t>
    </r>
  </si>
  <si>
    <t>十六、其他政府性基金收入</t>
  </si>
  <si>
    <t xml:space="preserve">    城市基础设施配套费安排的支出</t>
  </si>
  <si>
    <t>十七、专项债券对应项目专项收入</t>
  </si>
  <si>
    <r>
      <rPr>
        <sz val="11"/>
        <rFont val="宋体"/>
        <family val="0"/>
      </rPr>
      <t xml:space="preserve">    </t>
    </r>
    <r>
      <rPr>
        <sz val="11"/>
        <color indexed="10"/>
        <rFont val="宋体"/>
        <family val="0"/>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</si>
  <si>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</si>
  <si>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</si>
  <si>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</si>
  <si>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</si>
  <si>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</si>
  <si>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</si>
  <si>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</si>
  <si>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</si>
  <si>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</si>
  <si>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</si>
  <si>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</si>
  <si>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</si>
  <si>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</si>
  <si>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</si>
  <si>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</si>
  <si>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</si>
  <si>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</si>
  <si>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</si>
  <si>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</si>
  <si>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</si>
  <si>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</si>
  <si>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</si>
  <si>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</si>
  <si>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</si>
  <si>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</si>
  <si>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</si>
  <si>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</si>
  <si>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</si>
  <si>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</si>
  <si>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</si>
  <si>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</si>
  <si>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</si>
  <si>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</si>
  <si>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</si>
  <si>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</si>
  <si>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</si>
  <si>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</si>
  <si>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</si>
  <si>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</si>
  <si>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</si>
  <si>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</si>
  <si>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</si>
  <si>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</si>
  <si>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2019年政府性基金预算收支明细表</t>
  </si>
  <si>
    <r>
      <rPr>
        <b/>
        <sz val="11"/>
        <rFont val="宋体"/>
        <family val="0"/>
      </rPr>
      <t>项</t>
    </r>
    <r>
      <rPr>
        <b/>
        <sz val="12"/>
        <rFont val="宋体"/>
        <family val="0"/>
      </rPr>
      <t>目</t>
    </r>
  </si>
  <si>
    <t xml:space="preserve">      资助国产影片放映</t>
  </si>
  <si>
    <r>
      <rPr>
        <sz val="11"/>
        <rFont val="宋体"/>
        <family val="0"/>
      </rPr>
      <t xml:space="preserve">   </t>
    </r>
    <r>
      <rPr>
        <sz val="11"/>
        <color indexed="10"/>
        <rFont val="宋体"/>
        <family val="0"/>
      </rPr>
      <t xml:space="preserve">   资助影院建设</t>
    </r>
  </si>
  <si>
    <t xml:space="preserve">      资助少数民族语电影译制</t>
  </si>
  <si>
    <t xml:space="preserve">      其他国家电影事业发展专项资金支出</t>
  </si>
  <si>
    <t xml:space="preserve">  土地出让价款收入</t>
  </si>
  <si>
    <t xml:space="preserve">      宣传促销</t>
  </si>
  <si>
    <t xml:space="preserve">  补缴的土地价款</t>
  </si>
  <si>
    <t xml:space="preserve">      行业规划</t>
  </si>
  <si>
    <t xml:space="preserve">  划拨土地收入</t>
  </si>
  <si>
    <t xml:space="preserve">      旅游事业补助</t>
  </si>
  <si>
    <r>
      <rPr>
        <sz val="11"/>
        <rFont val="宋体"/>
        <family val="0"/>
      </rPr>
      <t xml:space="preserve"> </t>
    </r>
    <r>
      <rPr>
        <sz val="11"/>
        <rFont val="宋体"/>
        <family val="0"/>
      </rPr>
      <t xml:space="preserve"> </t>
    </r>
    <r>
      <rPr>
        <sz val="11"/>
        <rFont val="宋体"/>
        <family val="0"/>
      </rPr>
      <t>缴纳新增建设用地土地有偿使用费</t>
    </r>
  </si>
  <si>
    <t xml:space="preserve">  其他土地出让收入</t>
  </si>
  <si>
    <t xml:space="preserve">      资助城市影院</t>
  </si>
  <si>
    <t xml:space="preserve">      其他国家电影事业发展专项资金对应专项债务收入支出</t>
  </si>
  <si>
    <t xml:space="preserve">  福利彩票公益金收入</t>
  </si>
  <si>
    <t xml:space="preserve">  体育彩票公益金收入</t>
  </si>
  <si>
    <t xml:space="preserve">      移民补助</t>
  </si>
  <si>
    <t xml:space="preserve">      基础设施建设和经济发展</t>
  </si>
  <si>
    <t xml:space="preserve">      其他大中型水库移民后期扶持基金支出</t>
  </si>
  <si>
    <t xml:space="preserve">  南水北调工程建设资金</t>
  </si>
  <si>
    <t xml:space="preserve">  三峡工程后续工作资金</t>
  </si>
  <si>
    <t xml:space="preserve">  省级重大水利工程建设资金</t>
  </si>
  <si>
    <t xml:space="preserve">      其他小型水库移民扶助基金支出</t>
  </si>
  <si>
    <t xml:space="preserve">      其他小型水库移民扶助基金对应专项债务收入安排的支出</t>
  </si>
  <si>
    <r>
      <rPr>
        <sz val="11"/>
        <rFont val="宋体"/>
        <family val="0"/>
      </rPr>
      <t xml:space="preserve">   </t>
    </r>
    <r>
      <rPr>
        <sz val="11"/>
        <rFont val="宋体"/>
        <family val="0"/>
      </rPr>
      <t xml:space="preserve">  </t>
    </r>
    <r>
      <rPr>
        <sz val="11"/>
        <rFont val="宋体"/>
        <family val="0"/>
      </rPr>
      <t xml:space="preserve"> 回收处理费用补贴</t>
    </r>
  </si>
  <si>
    <r>
      <rPr>
        <sz val="11"/>
        <rFont val="宋体"/>
        <family val="0"/>
      </rPr>
      <t xml:space="preserve"> </t>
    </r>
    <r>
      <rPr>
        <sz val="11"/>
        <rFont val="宋体"/>
        <family val="0"/>
      </rPr>
      <t xml:space="preserve"> </t>
    </r>
    <r>
      <rPr>
        <sz val="11"/>
        <rFont val="宋体"/>
        <family val="0"/>
      </rPr>
      <t xml:space="preserve">    信息系统建设</t>
    </r>
  </si>
  <si>
    <r>
      <rPr>
        <sz val="11"/>
        <rFont val="宋体"/>
        <family val="0"/>
      </rPr>
      <t xml:space="preserve">    </t>
    </r>
    <r>
      <rPr>
        <sz val="11"/>
        <rFont val="宋体"/>
        <family val="0"/>
      </rPr>
      <t xml:space="preserve">  </t>
    </r>
    <r>
      <rPr>
        <sz val="11"/>
        <rFont val="宋体"/>
        <family val="0"/>
      </rPr>
      <t>基金征管经费</t>
    </r>
  </si>
  <si>
    <r>
      <rPr>
        <sz val="11"/>
        <rFont val="宋体"/>
        <family val="0"/>
      </rPr>
      <t xml:space="preserve">    </t>
    </r>
    <r>
      <rPr>
        <sz val="11"/>
        <rFont val="宋体"/>
        <family val="0"/>
      </rPr>
      <t xml:space="preserve">  </t>
    </r>
    <r>
      <rPr>
        <sz val="11"/>
        <rFont val="宋体"/>
        <family val="0"/>
      </rPr>
      <t>其他废弃电器电子产品处理基金支出</t>
    </r>
  </si>
  <si>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</si>
  <si>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</si>
  <si>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</si>
  <si>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</si>
  <si>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</si>
  <si>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</si>
  <si>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</si>
  <si>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</si>
  <si>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</si>
  <si>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family val="0"/>
      </rP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</si>
  <si>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</si>
  <si>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</si>
  <si>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</si>
  <si>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</si>
  <si>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</si>
  <si>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</si>
  <si>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</si>
  <si>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</si>
  <si>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</si>
  <si>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</si>
  <si>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</si>
  <si>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</si>
  <si>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</si>
  <si>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</si>
  <si>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r>
      <rPr>
        <sz val="11"/>
        <color indexed="8"/>
        <rFont val="宋体"/>
        <family val="0"/>
      </rPr>
      <t xml:space="preserve">      </t>
    </r>
    <r>
      <rPr>
        <sz val="11"/>
        <color indexed="10"/>
        <rFont val="宋体"/>
        <family val="0"/>
      </rPr>
      <t>其他棚户区改造专项债券收入安排的支出</t>
    </r>
  </si>
  <si>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</si>
  <si>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</si>
  <si>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</si>
  <si>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</si>
  <si>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</si>
  <si>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</si>
  <si>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</si>
  <si>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</si>
  <si>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</si>
  <si>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</si>
  <si>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</si>
  <si>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</si>
  <si>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</si>
  <si>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</si>
  <si>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</si>
  <si>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</si>
  <si>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</si>
  <si>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</si>
  <si>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</si>
  <si>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</si>
  <si>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</si>
  <si>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</si>
  <si>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</si>
  <si>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</si>
  <si>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</si>
  <si>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</si>
  <si>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</si>
  <si>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</si>
  <si>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</si>
  <si>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</si>
  <si>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</si>
  <si>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</si>
  <si>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</si>
  <si>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</si>
  <si>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</si>
  <si>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</si>
  <si>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</si>
  <si>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</si>
  <si>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</si>
  <si>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</si>
  <si>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</si>
  <si>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</si>
  <si>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</si>
  <si>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</si>
  <si>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</si>
  <si>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</si>
  <si>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</si>
  <si>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</si>
  <si>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</si>
  <si>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</si>
  <si>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</si>
  <si>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八、其他支出</t>
  </si>
  <si>
    <t xml:space="preserve">    其他政府性基金安排的支出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</si>
  <si>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</si>
  <si>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</si>
  <si>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</si>
  <si>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</si>
  <si>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</si>
  <si>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</si>
  <si>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</si>
  <si>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</si>
  <si>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</si>
  <si>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</si>
  <si>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</si>
  <si>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</si>
  <si>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</si>
  <si>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</si>
  <si>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</si>
  <si>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</si>
  <si>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</si>
  <si>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</si>
  <si>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</si>
  <si>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</si>
  <si>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</si>
  <si>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</si>
  <si>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</si>
  <si>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</si>
  <si>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</si>
  <si>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</si>
  <si>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</si>
  <si>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</si>
  <si>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</si>
  <si>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</si>
  <si>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表十</t>
  </si>
  <si>
    <t>2019年政府性基金调入专项收入预算表</t>
  </si>
  <si>
    <t>表十一</t>
  </si>
  <si>
    <t>2019年政府性基金预算支出资金来源情况表</t>
  </si>
  <si>
    <t>当年预算收入安排</t>
  </si>
  <si>
    <t>转移支付收入安排</t>
  </si>
  <si>
    <t>上年结余</t>
  </si>
  <si>
    <r>
      <rPr>
        <sz val="11"/>
        <rFont val="宋体"/>
        <family val="0"/>
      </rPr>
      <t xml:space="preserve">    </t>
    </r>
    <r>
      <rPr>
        <sz val="11"/>
        <color indexed="10"/>
        <rFont val="宋体"/>
        <family val="0"/>
      </rPr>
      <t>国家电影事业发展专项资金安排的支出</t>
    </r>
  </si>
  <si>
    <r>
      <rPr>
        <sz val="11"/>
        <rFont val="宋体"/>
        <family val="0"/>
      </rPr>
      <t xml:space="preserve">   </t>
    </r>
    <r>
      <rPr>
        <sz val="11"/>
        <color indexed="10"/>
        <rFont val="宋体"/>
        <family val="0"/>
      </rPr>
      <t xml:space="preserve"> 旅游发展基金支出</t>
    </r>
  </si>
  <si>
    <t xml:space="preserve">    国家电影事业发展专项资金对应专项债务收入安排的支出</t>
  </si>
  <si>
    <t>表十二                                        2018年国有资本经营预算收支总表</t>
  </si>
  <si>
    <t>财资地预01表</t>
  </si>
  <si>
    <t>填报单位：</t>
  </si>
  <si>
    <t>金额单位：万元</t>
  </si>
  <si>
    <r>
      <t>收</t>
    </r>
    <r>
      <rPr>
        <sz val="10"/>
        <rFont val="Times New Roman"/>
        <family val="1"/>
      </rPr>
      <t xml:space="preserve">          </t>
    </r>
    <r>
      <rPr>
        <sz val="10"/>
        <rFont val="宋体"/>
        <family val="0"/>
      </rPr>
      <t>入</t>
    </r>
  </si>
  <si>
    <r>
      <t>支</t>
    </r>
    <r>
      <rPr>
        <sz val="10"/>
        <rFont val="Times New Roman"/>
        <family val="1"/>
      </rPr>
      <t xml:space="preserve">          </t>
    </r>
    <r>
      <rPr>
        <sz val="10"/>
        <rFont val="宋体"/>
        <family val="0"/>
      </rPr>
      <t>出</t>
    </r>
  </si>
  <si>
    <r>
      <t>项</t>
    </r>
    <r>
      <rPr>
        <sz val="10"/>
        <rFont val="Times New Roman"/>
        <family val="1"/>
      </rPr>
      <t xml:space="preserve">        </t>
    </r>
    <r>
      <rPr>
        <sz val="10"/>
        <rFont val="宋体"/>
        <family val="0"/>
      </rPr>
      <t>目</t>
    </r>
  </si>
  <si>
    <t>行次</t>
  </si>
  <si>
    <t>2017年执行数</t>
  </si>
  <si>
    <t>2018年预算数</t>
  </si>
  <si>
    <t>省本级</t>
  </si>
  <si>
    <t>地市级及以下</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</si>
  <si>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</si>
  <si>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</si>
  <si>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</si>
  <si>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</si>
  <si>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</si>
  <si>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</si>
  <si>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</si>
  <si>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</si>
  <si>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</si>
  <si>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</si>
  <si>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</si>
  <si>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收 入 合 计</t>
  </si>
  <si>
    <t>支 出 合 计</t>
  </si>
  <si>
    <t>国有资本经营预算转移支付收入</t>
  </si>
  <si>
    <t>国有资本经营预算转移支付支出</t>
  </si>
  <si>
    <t>——</t>
  </si>
  <si>
    <t>上年结转</t>
  </si>
  <si>
    <t>国有资本经营预算调出资金</t>
  </si>
  <si>
    <t>结转下年</t>
  </si>
  <si>
    <t>收 入 总 计</t>
  </si>
  <si>
    <t>支 出 总 计</t>
  </si>
  <si>
    <t>注: 以上项目以2018年政府收支科目为准。</t>
  </si>
  <si>
    <t>表十三                                2018年国有资本经营收入预算表</t>
  </si>
  <si>
    <r>
      <t>财资地预</t>
    </r>
    <r>
      <rPr>
        <sz val="10"/>
        <rFont val="Times New Roman"/>
        <family val="1"/>
      </rPr>
      <t>02</t>
    </r>
    <r>
      <rPr>
        <sz val="10"/>
        <rFont val="宋体"/>
        <family val="0"/>
      </rPr>
      <t>表</t>
    </r>
  </si>
  <si>
    <t>科目编码</t>
  </si>
  <si>
    <t>科目名称</t>
  </si>
  <si>
    <t>预算数为执行数的%</t>
  </si>
  <si>
    <t xml:space="preserve">    烟草企业利润收入</t>
  </si>
  <si>
    <t xml:space="preserve">    石油石化企业利润收入</t>
  </si>
  <si>
    <t>……</t>
  </si>
  <si>
    <t xml:space="preserve">    其他国有资本经营预算企业利润收入</t>
  </si>
  <si>
    <r>
      <t xml:space="preserve">          </t>
    </r>
    <r>
      <rPr>
        <sz val="10"/>
        <rFont val="宋体"/>
        <family val="0"/>
      </rPr>
      <t>国有控股公司股利、股息收入</t>
    </r>
  </si>
  <si>
    <r>
      <t xml:space="preserve">          </t>
    </r>
    <r>
      <rPr>
        <sz val="10"/>
        <rFont val="宋体"/>
        <family val="0"/>
      </rPr>
      <t>国有参股公司股利、股息收入</t>
    </r>
  </si>
  <si>
    <r>
      <t xml:space="preserve">          </t>
    </r>
    <r>
      <rPr>
        <sz val="10"/>
        <rFont val="宋体"/>
        <family val="0"/>
      </rPr>
      <t>其他国有资本经营预算企业股利、股息收入</t>
    </r>
  </si>
  <si>
    <r>
      <t xml:space="preserve">          </t>
    </r>
    <r>
      <rPr>
        <sz val="10"/>
        <rFont val="宋体"/>
        <family val="0"/>
      </rPr>
      <t>国有股权、股份转让收入</t>
    </r>
  </si>
  <si>
    <r>
      <t xml:space="preserve">          </t>
    </r>
    <r>
      <rPr>
        <sz val="10"/>
        <rFont val="宋体"/>
        <family val="0"/>
      </rPr>
      <t>国有独资企业产权转让收入</t>
    </r>
  </si>
  <si>
    <r>
      <t xml:space="preserve">          </t>
    </r>
    <r>
      <rPr>
        <sz val="10"/>
        <rFont val="宋体"/>
        <family val="0"/>
      </rPr>
      <t>其他国有资本经营预算企业产权转让收入</t>
    </r>
  </si>
  <si>
    <r>
      <t xml:space="preserve">         </t>
    </r>
    <r>
      <rPr>
        <sz val="10"/>
        <rFont val="宋体"/>
        <family val="0"/>
      </rPr>
      <t>国有股权、股份清算收入</t>
    </r>
  </si>
  <si>
    <r>
      <t xml:space="preserve">         </t>
    </r>
    <r>
      <rPr>
        <sz val="10"/>
        <rFont val="宋体"/>
        <family val="0"/>
      </rPr>
      <t>国有独资企业清算收入</t>
    </r>
  </si>
  <si>
    <r>
      <t xml:space="preserve">         </t>
    </r>
    <r>
      <rPr>
        <sz val="10"/>
        <rFont val="宋体"/>
        <family val="0"/>
      </rPr>
      <t>其他国有资本经营预算企业清算收入</t>
    </r>
  </si>
  <si>
    <r>
      <t>收入</t>
    </r>
    <r>
      <rPr>
        <b/>
        <sz val="10"/>
        <rFont val="宋体"/>
        <family val="0"/>
      </rPr>
      <t>合</t>
    </r>
    <r>
      <rPr>
        <b/>
        <sz val="10"/>
        <rFont val="宋体"/>
        <family val="0"/>
      </rPr>
      <t>计</t>
    </r>
  </si>
  <si>
    <t>注: 以上科目以2018年政府收支科目为准。</t>
  </si>
  <si>
    <t>表十四                                                         2018年国有资本经营支出预算表</t>
  </si>
  <si>
    <r>
      <t>财资地预</t>
    </r>
    <r>
      <rPr>
        <sz val="10"/>
        <rFont val="Times New Roman"/>
        <family val="1"/>
      </rPr>
      <t>03</t>
    </r>
    <r>
      <rPr>
        <sz val="10"/>
        <rFont val="宋体"/>
        <family val="0"/>
      </rPr>
      <t>表</t>
    </r>
  </si>
  <si>
    <t>资本性支出</t>
  </si>
  <si>
    <r>
      <t>费用性支出</t>
    </r>
    <r>
      <rPr>
        <sz val="11"/>
        <rFont val="Times New Roman"/>
        <family val="1"/>
      </rPr>
      <t xml:space="preserve"> </t>
    </r>
  </si>
  <si>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</si>
  <si>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</si>
  <si>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</si>
  <si>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</si>
  <si>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</si>
  <si>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</si>
  <si>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</si>
  <si>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</si>
  <si>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</si>
  <si>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</si>
  <si>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</si>
  <si>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</si>
  <si>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</si>
  <si>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</si>
  <si>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</si>
  <si>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</si>
  <si>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</si>
  <si>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</si>
  <si>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</si>
  <si>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注: 以上科目以2018年政府收支分类科目为准。</t>
  </si>
  <si>
    <t>表十五             2018年国有资本经营预算补充表</t>
  </si>
  <si>
    <t>财资地预04表</t>
  </si>
  <si>
    <t>单位：万元、户</t>
  </si>
  <si>
    <t>项   目</t>
  </si>
  <si>
    <t>一、实施范围</t>
  </si>
  <si>
    <t>－</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</si>
  <si>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</si>
  <si>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</si>
  <si>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</si>
  <si>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</si>
  <si>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</si>
  <si>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</si>
  <si>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</si>
  <si>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</si>
  <si>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</si>
  <si>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</si>
  <si>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</si>
  <si>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</si>
  <si>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</si>
  <si>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</si>
  <si>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</si>
  <si>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</si>
  <si>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三、国有资本收益情况</t>
  </si>
  <si>
    <t>比例类型（单一比例/分类比例）</t>
  </si>
  <si>
    <t>比例数值</t>
  </si>
  <si>
    <t>四、编报情况</t>
  </si>
  <si>
    <t>上报级次（人大/政府）</t>
  </si>
  <si>
    <t>上报起始年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</si>
</sst>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61">
    <font>
      <sz val="12"/>
      <name val="宋体"/>
      <family val="0"/>
    </font>
    <font>
      <b/>
      <sz val="12"/>
      <name val="宋体"/>
      <family val="0"/>
    </font>
    <font>
      <b/>
      <sz val="16"/>
      <name val="黑体"/>
      <family val="3"/>
    </font>
    <font>
      <sz val="10"/>
      <name val="宋体"/>
      <family val="0"/>
    </font>
    <font>
      <b/>
      <sz val="10"/>
      <name val="宋体"/>
      <family val="0"/>
    </font>
    <font>
      <sz val="11"/>
      <name val="宋体"/>
      <family val="0"/>
    </font>
    <font>
      <sz val="16"/>
      <name val="黑体"/>
      <family val="3"/>
    </font>
    <font>
      <sz val="11"/>
      <name val="Times New Roman"/>
      <family val="1"/>
    </font>
    <font>
      <b/>
      <sz val="11"/>
      <name val="宋体"/>
      <family val="0"/>
    </font>
    <font>
      <sz val="10"/>
      <name val="Times New Roman"/>
      <family val="1"/>
    </font>
    <font>
      <b/>
      <sz val="10"/>
      <name val="Times New Roman"/>
      <family val="1"/>
    </font>
    <font>
      <sz val="12"/>
      <name val="黑体"/>
      <family val="3"/>
    </font>
    <font>
      <sz val="11"/>
      <color indexed="10"/>
      <name val="宋体"/>
      <family val="0"/>
    </font>
    <font>
      <b/>
      <sz val="14"/>
      <name val="宋体"/>
      <family val="0"/>
    </font>
    <font>
      <sz val="11"/>
      <color indexed="8"/>
      <name val="宋体"/>
      <family val="0"/>
    </font>
    <font>
      <sz val="9"/>
      <name val="宋体"/>
      <family val="0"/>
    </font>
    <font>
      <sz val="12"/>
      <color indexed="10"/>
      <name val="宋体"/>
      <family val="0"/>
    </font>
    <font>
      <sz val="18"/>
      <name val="宋体"/>
      <family val="0"/>
    </font>
    <font>
      <b/>
      <sz val="9"/>
      <name val="宋体"/>
      <family val="0"/>
    </font>
    <font>
      <sz val="9"/>
      <color indexed="10"/>
      <name val="宋体"/>
      <family val="0"/>
    </font>
    <font>
      <sz val="10"/>
      <color indexed="10"/>
      <name val="宋体"/>
      <family val="0"/>
    </font>
    <font>
      <b/>
      <sz val="9"/>
      <color indexed="10"/>
      <name val="宋体"/>
      <family val="0"/>
    </font>
    <font>
      <sz val="12"/>
      <color indexed="8"/>
      <name val="宋体"/>
      <family val="0"/>
    </font>
    <font>
      <sz val="10"/>
      <color indexed="8"/>
      <name val="宋体"/>
      <family val="0"/>
    </font>
    <font>
      <sz val="14"/>
      <name val="宋体"/>
      <family val="0"/>
    </font>
    <font>
      <b/>
      <sz val="24"/>
      <name val="黑体"/>
      <family val="3"/>
    </font>
    <font>
      <sz val="18"/>
      <name val="黑体"/>
      <family val="3"/>
    </font>
    <font>
      <sz val="16"/>
      <name val="楷体_GB2312"/>
      <family val="3"/>
    </font>
    <font>
      <sz val="48"/>
      <name val="黑体"/>
      <family val="3"/>
    </font>
    <font>
      <sz val="22"/>
      <name val="楷体_GB2312"/>
      <family val="3"/>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9"/>
      <name val="Tahoma"/>
      <family val="2"/>
    </font>
    <font>
      <sz val="9"/>
      <name val="Tahoma"/>
      <family val="2"/>
    </font>
    <font>
      <sz val="11"/>
      <color rgb="FFFF0000"/>
      <name val="宋体"/>
      <family val="0"/>
    </font>
    <font>
      <sz val="11"/>
      <color rgb="FFFF0000"/>
      <name val="Calibri"/>
      <family val="0"/>
    </font>
    <font>
      <sz val="11"/>
      <color theme="1"/>
      <name val="Calibri"/>
      <family val="0"/>
    </font>
    <font>
      <sz val="11"/>
      <color theme="1"/>
      <name val="宋体"/>
      <family val="0"/>
    </font>
    <font>
      <sz val="12"/>
      <color rgb="FFFF0000"/>
      <name val="宋体"/>
      <family val="0"/>
    </font>
    <font>
      <sz val="9"/>
      <color rgb="FFFF0000"/>
      <name val="宋体"/>
      <family val="0"/>
    </font>
    <font>
      <sz val="10"/>
      <color rgb="FFFF0000"/>
      <name val="宋体"/>
      <family val="0"/>
    </font>
    <font>
      <b/>
      <sz val="9"/>
      <color rgb="FFFF0000"/>
      <name val="宋体"/>
      <family val="0"/>
    </font>
    <font>
      <sz val="11"/>
      <color rgb="FF000000"/>
      <name val="宋体"/>
      <family val="0"/>
    </font>
    <font>
      <sz val="12"/>
      <color theme="1"/>
      <name val="宋体"/>
      <family val="0"/>
    </font>
    <font>
      <sz val="10"/>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mediumGray">
        <fgColor rgb="FFFFFFFF"/>
      </patternFill>
    </fill>
    <fill>
      <patternFill patternType="mediumGray">
        <fgColor indexed="9"/>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style="thin"/>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6" borderId="2" applyNumberFormat="0" applyFont="0" applyAlignment="0" applyProtection="0"/>
    <xf numFmtId="0" fontId="36" fillId="7" borderId="0" applyNumberFormat="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32" fillId="0" borderId="0" applyNumberFormat="0" applyFill="0" applyBorder="0" applyAlignment="0" applyProtection="0"/>
    <xf numFmtId="0" fontId="38" fillId="0" borderId="3" applyNumberFormat="0" applyFill="0" applyAlignment="0" applyProtection="0"/>
    <xf numFmtId="0" fontId="31" fillId="0" borderId="4" applyNumberFormat="0" applyFill="0" applyAlignment="0" applyProtection="0"/>
    <xf numFmtId="0" fontId="36" fillId="8" borderId="0" applyNumberFormat="0" applyBorder="0" applyAlignment="0" applyProtection="0"/>
    <xf numFmtId="0" fontId="33" fillId="0" borderId="5" applyNumberFormat="0" applyFill="0" applyAlignment="0" applyProtection="0"/>
    <xf numFmtId="0" fontId="36" fillId="9" borderId="0" applyNumberFormat="0" applyBorder="0" applyAlignment="0" applyProtection="0"/>
    <xf numFmtId="0" fontId="37" fillId="10" borderId="6" applyNumberFormat="0" applyAlignment="0" applyProtection="0"/>
    <xf numFmtId="0" fontId="44" fillId="10" borderId="1" applyNumberFormat="0" applyAlignment="0" applyProtection="0"/>
    <xf numFmtId="0" fontId="30" fillId="11" borderId="7" applyNumberFormat="0" applyAlignment="0" applyProtection="0"/>
    <xf numFmtId="0" fontId="14" fillId="3" borderId="0" applyNumberFormat="0" applyBorder="0" applyAlignment="0" applyProtection="0"/>
    <xf numFmtId="0" fontId="36" fillId="12" borderId="0" applyNumberFormat="0" applyBorder="0" applyAlignment="0" applyProtection="0"/>
    <xf numFmtId="0" fontId="45" fillId="0" borderId="8" applyNumberFormat="0" applyFill="0" applyAlignment="0" applyProtection="0"/>
    <xf numFmtId="0" fontId="39" fillId="0" borderId="9" applyNumberFormat="0" applyFill="0" applyAlignment="0" applyProtection="0"/>
    <xf numFmtId="0" fontId="46" fillId="2" borderId="0" applyNumberFormat="0" applyBorder="0" applyAlignment="0" applyProtection="0"/>
    <xf numFmtId="0" fontId="42" fillId="13" borderId="0" applyNumberFormat="0" applyBorder="0" applyAlignment="0" applyProtection="0"/>
    <xf numFmtId="0" fontId="14" fillId="14" borderId="0" applyNumberFormat="0" applyBorder="0" applyAlignment="0" applyProtection="0"/>
    <xf numFmtId="0" fontId="36"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36" fillId="18" borderId="0" applyNumberFormat="0" applyBorder="0" applyAlignment="0" applyProtection="0"/>
    <xf numFmtId="0" fontId="0" fillId="0" borderId="0">
      <alignment/>
      <protection/>
    </xf>
    <xf numFmtId="0" fontId="36"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6" fillId="20" borderId="0" applyNumberFormat="0" applyBorder="0" applyAlignment="0" applyProtection="0"/>
    <xf numFmtId="0" fontId="0" fillId="0" borderId="0">
      <alignment vertical="center"/>
      <protection/>
    </xf>
    <xf numFmtId="0" fontId="14"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5" fillId="0" borderId="0">
      <alignment/>
      <protection/>
    </xf>
    <xf numFmtId="0" fontId="14" fillId="22" borderId="0" applyNumberFormat="0" applyBorder="0" applyAlignment="0" applyProtection="0"/>
    <xf numFmtId="0" fontId="3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283">
    <xf numFmtId="0" fontId="0" fillId="0" borderId="0" xfId="0" applyAlignment="1">
      <alignment/>
    </xf>
    <xf numFmtId="0" fontId="1" fillId="0" borderId="0" xfId="56" applyFont="1">
      <alignment/>
      <protection/>
    </xf>
    <xf numFmtId="0" fontId="0" fillId="0" borderId="0" xfId="61" applyFont="1">
      <alignment vertical="center"/>
      <protection/>
    </xf>
    <xf numFmtId="0" fontId="0" fillId="0" borderId="0" xfId="61" applyFont="1" applyAlignment="1">
      <alignment horizontal="center" vertical="center"/>
      <protection/>
    </xf>
    <xf numFmtId="0" fontId="0" fillId="0" borderId="0" xfId="61" applyFont="1" applyAlignment="1">
      <alignment vertical="center" wrapText="1"/>
      <protection/>
    </xf>
    <xf numFmtId="0" fontId="0" fillId="0" borderId="0" xfId="56">
      <alignment/>
      <protection/>
    </xf>
    <xf numFmtId="0" fontId="2" fillId="0" borderId="0" xfId="61" applyFont="1" applyAlignment="1">
      <alignment horizontal="left" vertical="center"/>
      <protection/>
    </xf>
    <xf numFmtId="0" fontId="3" fillId="0" borderId="0" xfId="56" applyFont="1">
      <alignment/>
      <protection/>
    </xf>
    <xf numFmtId="0" fontId="3" fillId="0" borderId="0" xfId="56" applyFont="1" applyAlignment="1">
      <alignment horizontal="center"/>
      <protection/>
    </xf>
    <xf numFmtId="0" fontId="3" fillId="0" borderId="0" xfId="56" applyFont="1" applyAlignment="1">
      <alignment wrapText="1"/>
      <protection/>
    </xf>
    <xf numFmtId="0" fontId="3" fillId="0" borderId="0" xfId="56" applyFont="1" applyAlignment="1">
      <alignment horizontal="right" vertical="center"/>
      <protection/>
    </xf>
    <xf numFmtId="0" fontId="3" fillId="0" borderId="10" xfId="56" applyFont="1" applyBorder="1" applyAlignment="1">
      <alignment horizontal="left" vertical="center"/>
      <protection/>
    </xf>
    <xf numFmtId="0" fontId="3" fillId="0" borderId="0" xfId="56" applyFont="1" applyAlignment="1">
      <alignment horizontal="center" vertical="center"/>
      <protection/>
    </xf>
    <xf numFmtId="0" fontId="3" fillId="0" borderId="11" xfId="61" applyFont="1" applyBorder="1" applyAlignment="1">
      <alignment horizontal="center" vertical="center"/>
      <protection/>
    </xf>
    <xf numFmtId="0" fontId="3" fillId="0" borderId="11" xfId="61" applyFont="1" applyBorder="1" applyAlignment="1">
      <alignment horizontal="center" vertical="center" wrapText="1"/>
      <protection/>
    </xf>
    <xf numFmtId="0" fontId="4" fillId="0" borderId="11" xfId="61" applyFont="1" applyBorder="1" applyAlignment="1">
      <alignment horizontal="left" vertical="center"/>
      <protection/>
    </xf>
    <xf numFmtId="0" fontId="4" fillId="0" borderId="11" xfId="61" applyFont="1" applyBorder="1" applyAlignment="1">
      <alignment horizontal="center" vertical="center"/>
      <protection/>
    </xf>
    <xf numFmtId="0" fontId="4" fillId="0" borderId="11" xfId="61" applyFont="1" applyBorder="1" applyAlignment="1">
      <alignment horizontal="center" vertical="center" wrapText="1"/>
      <protection/>
    </xf>
    <xf numFmtId="0" fontId="3" fillId="0" borderId="12" xfId="61" applyNumberFormat="1" applyFont="1" applyBorder="1" applyAlignment="1">
      <alignment horizontal="center" vertical="center" textRotation="255"/>
      <protection/>
    </xf>
    <xf numFmtId="0" fontId="3" fillId="0" borderId="13" xfId="61" applyFont="1" applyBorder="1">
      <alignment vertical="center"/>
      <protection/>
    </xf>
    <xf numFmtId="0" fontId="3" fillId="0" borderId="13" xfId="61" applyFont="1" applyBorder="1" applyAlignment="1">
      <alignment vertical="center" wrapText="1"/>
      <protection/>
    </xf>
    <xf numFmtId="0" fontId="4" fillId="0" borderId="12" xfId="61" applyFont="1" applyBorder="1" applyAlignment="1">
      <alignment horizontal="left" vertical="center"/>
      <protection/>
    </xf>
    <xf numFmtId="0" fontId="4" fillId="0" borderId="13" xfId="61" applyFont="1" applyBorder="1">
      <alignment vertical="center"/>
      <protection/>
    </xf>
    <xf numFmtId="0" fontId="4" fillId="0" borderId="12" xfId="61" applyNumberFormat="1" applyFont="1" applyBorder="1" applyAlignment="1">
      <alignment horizontal="center" vertical="center" textRotation="255"/>
      <protection/>
    </xf>
    <xf numFmtId="0" fontId="4" fillId="0" borderId="13" xfId="61" applyFont="1" applyBorder="1" applyAlignment="1">
      <alignment vertical="center" wrapText="1"/>
      <protection/>
    </xf>
    <xf numFmtId="0" fontId="3" fillId="0" borderId="11" xfId="61" applyFont="1" applyBorder="1" applyAlignment="1">
      <alignment vertical="center" wrapText="1"/>
      <protection/>
    </xf>
    <xf numFmtId="0" fontId="3" fillId="0" borderId="12" xfId="61" applyFont="1" applyBorder="1" applyAlignment="1">
      <alignment horizontal="center" vertical="center" textRotation="255"/>
      <protection/>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left"/>
    </xf>
    <xf numFmtId="0" fontId="3" fillId="0" borderId="10" xfId="0" applyFont="1" applyBorder="1" applyAlignment="1">
      <alignment horizontal="left" vertical="center"/>
    </xf>
    <xf numFmtId="0" fontId="5" fillId="0" borderId="0" xfId="0" applyFont="1" applyAlignment="1">
      <alignment horizontal="center" vertical="center"/>
    </xf>
    <xf numFmtId="0" fontId="0" fillId="0" borderId="0" xfId="0" applyAlignment="1">
      <alignmen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7" fillId="0" borderId="11" xfId="0" applyFont="1" applyBorder="1" applyAlignment="1">
      <alignment vertical="center"/>
    </xf>
    <xf numFmtId="0" fontId="8" fillId="0" borderId="11" xfId="0" applyFont="1" applyBorder="1" applyAlignment="1">
      <alignment horizontal="center" vertical="center"/>
    </xf>
    <xf numFmtId="0" fontId="3" fillId="0" borderId="11" xfId="0" applyFont="1" applyBorder="1" applyAlignment="1">
      <alignment horizontal="center" vertical="center"/>
    </xf>
    <xf numFmtId="0" fontId="5" fillId="0" borderId="17" xfId="0" applyFont="1" applyFill="1" applyBorder="1" applyAlignment="1">
      <alignment horizontal="left" vertical="center"/>
    </xf>
    <xf numFmtId="0" fontId="3" fillId="0" borderId="0" xfId="0" applyFont="1" applyAlignment="1">
      <alignment horizontal="right"/>
    </xf>
    <xf numFmtId="0" fontId="3" fillId="0" borderId="0" xfId="0" applyFont="1" applyAlignment="1">
      <alignment horizontal="right" vertical="center"/>
    </xf>
    <xf numFmtId="0" fontId="5" fillId="0" borderId="11" xfId="0" applyFont="1" applyBorder="1" applyAlignment="1">
      <alignment/>
    </xf>
    <xf numFmtId="0" fontId="3" fillId="0" borderId="0" xfId="0" applyFont="1" applyAlignment="1">
      <alignment/>
    </xf>
    <xf numFmtId="0" fontId="0" fillId="0" borderId="0" xfId="0" applyAlignment="1">
      <alignment horizontal="center"/>
    </xf>
    <xf numFmtId="0" fontId="6" fillId="0" borderId="0" xfId="0" applyFont="1" applyAlignment="1">
      <alignment horizontal="lef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0" fillId="0" borderId="11" xfId="0" applyBorder="1" applyAlignment="1">
      <alignment horizontal="center" vertical="center"/>
    </xf>
    <xf numFmtId="0" fontId="9" fillId="0" borderId="11"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10" fillId="0" borderId="11" xfId="0" applyFont="1" applyBorder="1" applyAlignment="1">
      <alignment horizontal="center" vertical="center"/>
    </xf>
    <xf numFmtId="0" fontId="3" fillId="0" borderId="17" xfId="0" applyFont="1" applyFill="1" applyBorder="1" applyAlignment="1">
      <alignment horizontal="left"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xf>
    <xf numFmtId="0" fontId="0" fillId="0" borderId="11" xfId="0"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Alignment="1">
      <alignment horizontal="right" vertical="center"/>
    </xf>
    <xf numFmtId="0" fontId="3" fillId="0" borderId="11" xfId="0" applyFont="1" applyBorder="1" applyAlignment="1">
      <alignment vertical="center" wrapText="1"/>
    </xf>
    <xf numFmtId="0" fontId="0" fillId="0" borderId="0" xfId="0" applyFont="1" applyFill="1" applyBorder="1" applyAlignment="1">
      <alignment/>
    </xf>
    <xf numFmtId="0" fontId="8" fillId="0" borderId="0" xfId="0" applyFont="1" applyFill="1" applyBorder="1" applyAlignment="1">
      <alignment vertical="center"/>
    </xf>
    <xf numFmtId="0" fontId="11"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ont="1" applyFill="1" applyBorder="1" applyAlignment="1">
      <alignment horizontal="right"/>
    </xf>
    <xf numFmtId="0" fontId="1"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3" xfId="0" applyFont="1" applyFill="1" applyBorder="1" applyAlignment="1">
      <alignment horizontal="center"/>
    </xf>
    <xf numFmtId="0" fontId="0" fillId="0" borderId="23" xfId="0" applyFont="1" applyFill="1" applyBorder="1" applyAlignment="1">
      <alignment horizontal="center" wrapText="1"/>
    </xf>
    <xf numFmtId="0" fontId="0" fillId="0" borderId="23" xfId="0" applyFont="1" applyFill="1" applyBorder="1" applyAlignment="1">
      <alignment horizontal="center" vertical="center"/>
    </xf>
    <xf numFmtId="0" fontId="1" fillId="0" borderId="24" xfId="0" applyFont="1" applyFill="1" applyBorder="1" applyAlignment="1">
      <alignment horizontal="center" vertical="center"/>
    </xf>
    <xf numFmtId="3" fontId="5" fillId="24" borderId="11" xfId="0" applyNumberFormat="1" applyFont="1" applyFill="1" applyBorder="1" applyAlignment="1" applyProtection="1">
      <alignment vertical="center"/>
      <protection/>
    </xf>
    <xf numFmtId="0" fontId="5" fillId="0" borderId="11" xfId="0" applyFont="1" applyFill="1" applyBorder="1" applyAlignment="1">
      <alignment vertical="center"/>
    </xf>
    <xf numFmtId="3" fontId="5" fillId="24" borderId="11" xfId="0" applyNumberFormat="1" applyFont="1" applyFill="1" applyBorder="1" applyAlignment="1" applyProtection="1">
      <alignment horizontal="left" vertical="center"/>
      <protection/>
    </xf>
    <xf numFmtId="3" fontId="49" fillId="24" borderId="11" xfId="0" applyNumberFormat="1" applyFont="1" applyFill="1" applyBorder="1" applyAlignment="1" applyProtection="1">
      <alignment horizontal="left" vertical="center"/>
      <protection/>
    </xf>
    <xf numFmtId="3" fontId="49" fillId="24" borderId="11" xfId="0" applyNumberFormat="1" applyFont="1" applyFill="1" applyBorder="1" applyAlignment="1" applyProtection="1">
      <alignment vertical="center"/>
      <protection/>
    </xf>
    <xf numFmtId="0" fontId="5" fillId="0" borderId="11" xfId="0" applyFont="1" applyFill="1" applyBorder="1" applyAlignment="1">
      <alignment horizontal="left" vertical="center"/>
    </xf>
    <xf numFmtId="0" fontId="49" fillId="0" borderId="11" xfId="0" applyFont="1" applyFill="1" applyBorder="1" applyAlignment="1">
      <alignment horizontal="left" vertical="center"/>
    </xf>
    <xf numFmtId="0" fontId="50" fillId="0" borderId="11" xfId="68" applyFont="1" applyFill="1" applyBorder="1" applyAlignment="1">
      <alignment vertical="center" wrapText="1"/>
      <protection/>
    </xf>
    <xf numFmtId="3" fontId="5" fillId="0" borderId="11" xfId="0" applyNumberFormat="1" applyFont="1" applyFill="1" applyBorder="1" applyAlignment="1" applyProtection="1">
      <alignment horizontal="left" vertical="center"/>
      <protection/>
    </xf>
    <xf numFmtId="0" fontId="0" fillId="0" borderId="11" xfId="0" applyFont="1" applyFill="1" applyBorder="1" applyAlignment="1">
      <alignment/>
    </xf>
    <xf numFmtId="0" fontId="8" fillId="0" borderId="11" xfId="0" applyFont="1" applyFill="1" applyBorder="1" applyAlignment="1">
      <alignment horizontal="distributed" vertical="center"/>
    </xf>
    <xf numFmtId="0" fontId="0" fillId="0" borderId="0"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3" fontId="5" fillId="0" borderId="11" xfId="0" applyNumberFormat="1" applyFont="1" applyFill="1" applyBorder="1" applyAlignment="1" applyProtection="1">
      <alignment vertical="center"/>
      <protection/>
    </xf>
    <xf numFmtId="49" fontId="11" fillId="0" borderId="11" xfId="65" applyNumberFormat="1" applyFont="1" applyFill="1" applyBorder="1" applyAlignment="1" applyProtection="1">
      <alignment horizontal="distributed" vertical="center"/>
      <protection/>
    </xf>
    <xf numFmtId="0" fontId="0" fillId="0" borderId="0" xfId="0" applyFill="1" applyBorder="1" applyAlignment="1">
      <alignment vertical="center"/>
    </xf>
    <xf numFmtId="0" fontId="1" fillId="0" borderId="0" xfId="0" applyFont="1" applyFill="1" applyBorder="1" applyAlignment="1">
      <alignment vertical="center"/>
    </xf>
    <xf numFmtId="0" fontId="11" fillId="0" borderId="0" xfId="0" applyFont="1" applyFill="1" applyBorder="1" applyAlignment="1">
      <alignmen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8" fillId="0" borderId="23" xfId="0" applyFont="1" applyFill="1" applyBorder="1" applyAlignment="1">
      <alignment horizontal="center" vertical="center"/>
    </xf>
    <xf numFmtId="3" fontId="49" fillId="0" borderId="11" xfId="0" applyNumberFormat="1" applyFont="1" applyFill="1" applyBorder="1" applyAlignment="1" applyProtection="1">
      <alignment horizontal="left" vertical="center"/>
      <protection/>
    </xf>
    <xf numFmtId="0" fontId="14" fillId="0" borderId="11" xfId="0" applyFont="1" applyFill="1" applyBorder="1" applyAlignment="1">
      <alignment horizontal="left" vertical="center"/>
    </xf>
    <xf numFmtId="3" fontId="49" fillId="0" borderId="11" xfId="0" applyNumberFormat="1" applyFont="1" applyFill="1" applyBorder="1" applyAlignment="1" applyProtection="1">
      <alignment vertical="center"/>
      <protection/>
    </xf>
    <xf numFmtId="0" fontId="8" fillId="0" borderId="11" xfId="0" applyFont="1" applyFill="1" applyBorder="1" applyAlignment="1">
      <alignment vertical="center"/>
    </xf>
    <xf numFmtId="0" fontId="49" fillId="0" borderId="11" xfId="68" applyFont="1" applyFill="1" applyBorder="1" applyAlignment="1">
      <alignment vertical="center" wrapText="1"/>
      <protection/>
    </xf>
    <xf numFmtId="0" fontId="51" fillId="0" borderId="11" xfId="68" applyFont="1" applyFill="1" applyBorder="1" applyAlignment="1">
      <alignment vertical="center" wrapText="1"/>
      <protection/>
    </xf>
    <xf numFmtId="0" fontId="0" fillId="0" borderId="11" xfId="0" applyFill="1" applyBorder="1" applyAlignment="1">
      <alignment vertical="center"/>
    </xf>
    <xf numFmtId="1" fontId="5" fillId="0" borderId="11"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24"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 fillId="0" borderId="11" xfId="0" applyFont="1" applyFill="1" applyBorder="1" applyAlignment="1">
      <alignment horizontal="center" vertical="center"/>
    </xf>
    <xf numFmtId="0" fontId="5" fillId="24" borderId="11" xfId="0" applyFont="1" applyFill="1" applyBorder="1" applyAlignment="1">
      <alignment vertical="center"/>
    </xf>
    <xf numFmtId="0" fontId="8" fillId="24" borderId="23" xfId="0" applyFont="1" applyFill="1" applyBorder="1" applyAlignment="1">
      <alignment horizontal="center" vertical="center"/>
    </xf>
    <xf numFmtId="3" fontId="52" fillId="24" borderId="11" xfId="0" applyNumberFormat="1" applyFont="1" applyFill="1" applyBorder="1" applyAlignment="1" applyProtection="1">
      <alignment vertical="center"/>
      <protection/>
    </xf>
    <xf numFmtId="0" fontId="49" fillId="24" borderId="11" xfId="0" applyFont="1" applyFill="1" applyBorder="1" applyAlignment="1">
      <alignment vertical="center"/>
    </xf>
    <xf numFmtId="0" fontId="0" fillId="0" borderId="11" xfId="0" applyFont="1" applyFill="1" applyBorder="1" applyAlignment="1">
      <alignment vertical="center"/>
    </xf>
    <xf numFmtId="0" fontId="0" fillId="0" borderId="0" xfId="71" applyFont="1" applyFill="1" applyBorder="1" applyAlignment="1">
      <alignment/>
      <protection/>
    </xf>
    <xf numFmtId="0" fontId="15" fillId="0" borderId="0" xfId="71" applyFont="1" applyFill="1" applyBorder="1" applyAlignment="1">
      <alignment/>
      <protection/>
    </xf>
    <xf numFmtId="0" fontId="53" fillId="0" borderId="0" xfId="71" applyFont="1" applyFill="1" applyBorder="1" applyAlignment="1">
      <alignment/>
      <protection/>
    </xf>
    <xf numFmtId="0" fontId="17" fillId="0" borderId="0" xfId="71" applyNumberFormat="1" applyFont="1" applyFill="1" applyBorder="1" applyAlignment="1" applyProtection="1">
      <alignment vertical="center"/>
      <protection/>
    </xf>
    <xf numFmtId="0" fontId="2" fillId="0" borderId="0" xfId="71" applyNumberFormat="1" applyFont="1" applyFill="1" applyBorder="1" applyAlignment="1" applyProtection="1">
      <alignment horizontal="center" vertical="center"/>
      <protection/>
    </xf>
    <xf numFmtId="0" fontId="3" fillId="0" borderId="0" xfId="71" applyNumberFormat="1" applyFont="1" applyFill="1" applyBorder="1" applyAlignment="1" applyProtection="1">
      <alignment horizontal="right" vertical="center"/>
      <protection/>
    </xf>
    <xf numFmtId="0" fontId="2" fillId="0" borderId="28" xfId="71" applyNumberFormat="1" applyFont="1" applyFill="1" applyBorder="1" applyAlignment="1" applyProtection="1">
      <alignment horizontal="center" vertical="center"/>
      <protection/>
    </xf>
    <xf numFmtId="0" fontId="15" fillId="0" borderId="21" xfId="71" applyNumberFormat="1" applyFont="1" applyFill="1" applyBorder="1" applyAlignment="1" applyProtection="1">
      <alignment horizontal="center" vertical="center"/>
      <protection/>
    </xf>
    <xf numFmtId="0" fontId="15" fillId="0" borderId="11" xfId="71" applyNumberFormat="1" applyFont="1" applyFill="1" applyBorder="1" applyAlignment="1" applyProtection="1">
      <alignment horizontal="center" vertical="center" wrapText="1"/>
      <protection/>
    </xf>
    <xf numFmtId="0" fontId="15" fillId="0" borderId="23" xfId="71" applyNumberFormat="1" applyFont="1" applyFill="1" applyBorder="1" applyAlignment="1" applyProtection="1">
      <alignment horizontal="center" vertical="center"/>
      <protection/>
    </xf>
    <xf numFmtId="0" fontId="18" fillId="0" borderId="11" xfId="71" applyNumberFormat="1" applyFont="1" applyFill="1" applyBorder="1" applyAlignment="1" applyProtection="1">
      <alignment horizontal="center" vertical="center" wrapText="1"/>
      <protection/>
    </xf>
    <xf numFmtId="0" fontId="3" fillId="0" borderId="11" xfId="71" applyFont="1" applyFill="1" applyBorder="1" applyAlignment="1">
      <alignment/>
      <protection/>
    </xf>
    <xf numFmtId="0" fontId="15" fillId="0" borderId="11" xfId="71" applyFont="1" applyFill="1" applyBorder="1" applyAlignment="1">
      <alignment/>
      <protection/>
    </xf>
    <xf numFmtId="0" fontId="3" fillId="0" borderId="11" xfId="71" applyFont="1" applyFill="1" applyBorder="1" applyAlignment="1">
      <alignment vertical="center"/>
      <protection/>
    </xf>
    <xf numFmtId="3" fontId="15" fillId="0" borderId="11" xfId="71" applyNumberFormat="1" applyFont="1" applyFill="1" applyBorder="1" applyAlignment="1" applyProtection="1">
      <alignment horizontal="right" vertical="center"/>
      <protection/>
    </xf>
    <xf numFmtId="0" fontId="3" fillId="0" borderId="11" xfId="71" applyFont="1" applyFill="1" applyBorder="1" applyAlignment="1">
      <alignment horizontal="right"/>
      <protection/>
    </xf>
    <xf numFmtId="0" fontId="54" fillId="0" borderId="11" xfId="71" applyNumberFormat="1" applyFont="1" applyFill="1" applyBorder="1" applyAlignment="1" applyProtection="1">
      <alignment horizontal="center" vertical="center" wrapText="1"/>
      <protection/>
    </xf>
    <xf numFmtId="0" fontId="54" fillId="0" borderId="11" xfId="71" applyFont="1" applyFill="1" applyBorder="1" applyAlignment="1">
      <alignment/>
      <protection/>
    </xf>
    <xf numFmtId="3" fontId="54" fillId="0" borderId="11" xfId="71" applyNumberFormat="1" applyFont="1" applyFill="1" applyBorder="1" applyAlignment="1" applyProtection="1">
      <alignment horizontal="right" vertical="center"/>
      <protection/>
    </xf>
    <xf numFmtId="0" fontId="3" fillId="0" borderId="28" xfId="71" applyNumberFormat="1" applyFont="1" applyFill="1" applyBorder="1" applyAlignment="1" applyProtection="1">
      <alignment horizontal="right" vertical="center"/>
      <protection/>
    </xf>
    <xf numFmtId="0" fontId="18" fillId="0" borderId="21" xfId="71" applyNumberFormat="1" applyFont="1" applyFill="1" applyBorder="1" applyAlignment="1" applyProtection="1">
      <alignment horizontal="center" vertical="center" wrapText="1"/>
      <protection/>
    </xf>
    <xf numFmtId="0" fontId="18" fillId="0" borderId="23" xfId="71" applyNumberFormat="1" applyFont="1" applyFill="1" applyBorder="1" applyAlignment="1" applyProtection="1">
      <alignment horizontal="center" vertical="center" wrapText="1"/>
      <protection/>
    </xf>
    <xf numFmtId="176" fontId="15" fillId="0" borderId="11" xfId="71" applyNumberFormat="1" applyFont="1" applyFill="1" applyBorder="1" applyAlignment="1">
      <alignment horizontal="right"/>
      <protection/>
    </xf>
    <xf numFmtId="176" fontId="15" fillId="0" borderId="11" xfId="71" applyNumberFormat="1" applyFont="1" applyFill="1" applyBorder="1" applyAlignment="1" applyProtection="1">
      <alignment horizontal="right" vertical="center"/>
      <protection/>
    </xf>
    <xf numFmtId="0" fontId="54" fillId="0" borderId="11" xfId="0" applyFont="1" applyFill="1" applyBorder="1" applyAlignment="1">
      <alignment horizontal="center" vertical="center" wrapText="1"/>
    </xf>
    <xf numFmtId="176" fontId="15" fillId="0" borderId="11" xfId="71" applyNumberFormat="1" applyFont="1" applyFill="1" applyBorder="1" applyAlignment="1">
      <alignment horizontal="right" vertical="center"/>
      <protection/>
    </xf>
    <xf numFmtId="0" fontId="0" fillId="24" borderId="0" xfId="71" applyFont="1" applyFill="1" applyBorder="1" applyAlignment="1">
      <alignment/>
      <protection/>
    </xf>
    <xf numFmtId="0" fontId="0" fillId="0" borderId="0" xfId="71" applyFont="1" applyFill="1" applyBorder="1" applyAlignment="1">
      <alignment/>
      <protection/>
    </xf>
    <xf numFmtId="0" fontId="2" fillId="24" borderId="0" xfId="0" applyFont="1" applyFill="1" applyBorder="1" applyAlignment="1">
      <alignment horizontal="center" vertical="center"/>
    </xf>
    <xf numFmtId="0" fontId="15" fillId="0" borderId="11" xfId="71" applyNumberFormat="1" applyFont="1" applyFill="1" applyBorder="1" applyAlignment="1" applyProtection="1">
      <alignment horizontal="centerContinuous" vertical="center" wrapText="1"/>
      <protection/>
    </xf>
    <xf numFmtId="0" fontId="15" fillId="0" borderId="29" xfId="71" applyNumberFormat="1" applyFont="1" applyFill="1" applyBorder="1" applyAlignment="1" applyProtection="1">
      <alignment horizontal="center" vertical="center"/>
      <protection/>
    </xf>
    <xf numFmtId="0" fontId="15" fillId="0" borderId="21" xfId="71" applyNumberFormat="1" applyFont="1" applyFill="1" applyBorder="1" applyAlignment="1" applyProtection="1">
      <alignment horizontal="center" vertical="center" wrapText="1"/>
      <protection/>
    </xf>
    <xf numFmtId="0" fontId="3" fillId="0" borderId="11" xfId="71" applyNumberFormat="1" applyFont="1" applyFill="1" applyBorder="1" applyAlignment="1" applyProtection="1">
      <alignment horizontal="center" vertical="center" wrapText="1"/>
      <protection/>
    </xf>
    <xf numFmtId="0" fontId="15" fillId="0" borderId="23" xfId="71" applyNumberFormat="1" applyFont="1" applyFill="1" applyBorder="1" applyAlignment="1" applyProtection="1">
      <alignment horizontal="center" vertical="center" wrapText="1"/>
      <protection/>
    </xf>
    <xf numFmtId="176" fontId="15" fillId="0" borderId="11" xfId="71" applyNumberFormat="1" applyFont="1" applyFill="1" applyBorder="1" applyAlignment="1">
      <alignment/>
      <protection/>
    </xf>
    <xf numFmtId="176" fontId="18" fillId="0" borderId="11" xfId="71" applyNumberFormat="1" applyFont="1" applyFill="1" applyBorder="1" applyAlignment="1" applyProtection="1">
      <alignment horizontal="right" vertical="center"/>
      <protection/>
    </xf>
    <xf numFmtId="176" fontId="18" fillId="0" borderId="11" xfId="71" applyNumberFormat="1" applyFont="1" applyFill="1" applyBorder="1" applyAlignment="1">
      <alignment/>
      <protection/>
    </xf>
    <xf numFmtId="0" fontId="55" fillId="0" borderId="0" xfId="71" applyNumberFormat="1" applyFont="1" applyFill="1" applyBorder="1" applyAlignment="1" applyProtection="1">
      <alignment horizontal="right" vertical="center"/>
      <protection/>
    </xf>
    <xf numFmtId="0" fontId="54" fillId="0" borderId="11" xfId="71" applyNumberFormat="1" applyFont="1" applyFill="1" applyBorder="1" applyAlignment="1" applyProtection="1">
      <alignment horizontal="centerContinuous" vertical="center" wrapText="1"/>
      <protection/>
    </xf>
    <xf numFmtId="0" fontId="55" fillId="0" borderId="11" xfId="71" applyNumberFormat="1" applyFont="1" applyFill="1" applyBorder="1" applyAlignment="1" applyProtection="1">
      <alignment horizontal="center" vertical="center" wrapText="1"/>
      <protection/>
    </xf>
    <xf numFmtId="176" fontId="56" fillId="0" borderId="11" xfId="71" applyNumberFormat="1" applyFont="1" applyFill="1" applyBorder="1" applyAlignment="1" applyProtection="1">
      <alignment horizontal="right" vertical="center"/>
      <protection/>
    </xf>
    <xf numFmtId="0" fontId="3" fillId="0" borderId="21" xfId="71" applyNumberFormat="1" applyFont="1" applyFill="1" applyBorder="1" applyAlignment="1" applyProtection="1">
      <alignment horizontal="center" vertical="center" wrapText="1"/>
      <protection/>
    </xf>
    <xf numFmtId="0" fontId="3" fillId="0" borderId="25" xfId="71" applyNumberFormat="1" applyFont="1" applyFill="1" applyBorder="1" applyAlignment="1" applyProtection="1">
      <alignment horizontal="center" vertical="center" wrapText="1"/>
      <protection/>
    </xf>
    <xf numFmtId="0" fontId="55" fillId="0" borderId="21" xfId="71" applyNumberFormat="1" applyFont="1" applyFill="1" applyBorder="1" applyAlignment="1" applyProtection="1">
      <alignment horizontal="center" vertical="center" wrapText="1"/>
      <protection/>
    </xf>
    <xf numFmtId="0" fontId="3" fillId="0" borderId="23" xfId="71" applyNumberFormat="1" applyFont="1" applyFill="1" applyBorder="1" applyAlignment="1" applyProtection="1">
      <alignment horizontal="center" vertical="center" wrapText="1"/>
      <protection/>
    </xf>
    <xf numFmtId="0" fontId="15" fillId="0" borderId="25" xfId="71" applyNumberFormat="1" applyFont="1" applyFill="1" applyBorder="1" applyAlignment="1" applyProtection="1">
      <alignment horizontal="center" vertical="center" wrapText="1"/>
      <protection/>
    </xf>
    <xf numFmtId="0" fontId="15" fillId="0" borderId="27" xfId="71" applyNumberFormat="1" applyFont="1" applyFill="1" applyBorder="1" applyAlignment="1" applyProtection="1">
      <alignment horizontal="center" vertical="center" wrapText="1"/>
      <protection/>
    </xf>
    <xf numFmtId="0" fontId="3" fillId="0" borderId="11" xfId="71" applyFont="1" applyFill="1" applyBorder="1" applyAlignment="1">
      <alignment horizontal="center"/>
      <protection/>
    </xf>
    <xf numFmtId="0" fontId="3" fillId="25" borderId="11" xfId="71" applyFont="1" applyFill="1" applyBorder="1" applyAlignment="1">
      <alignment/>
      <protection/>
    </xf>
    <xf numFmtId="0" fontId="15" fillId="0" borderId="26" xfId="71" applyNumberFormat="1" applyFont="1" applyFill="1" applyBorder="1" applyAlignment="1" applyProtection="1">
      <alignment horizontal="center" vertical="center" wrapText="1"/>
      <protection/>
    </xf>
    <xf numFmtId="0" fontId="1" fillId="24" borderId="0" xfId="0" applyFont="1" applyFill="1" applyBorder="1" applyAlignment="1">
      <alignment vertical="center"/>
    </xf>
    <xf numFmtId="0" fontId="11" fillId="24" borderId="0" xfId="0" applyFont="1" applyFill="1" applyBorder="1" applyAlignment="1">
      <alignment vertical="center"/>
    </xf>
    <xf numFmtId="0" fontId="0" fillId="24" borderId="0" xfId="0" applyFont="1" applyFill="1" applyBorder="1" applyAlignment="1">
      <alignment vertical="center"/>
    </xf>
    <xf numFmtId="0" fontId="1" fillId="24" borderId="11" xfId="0" applyFont="1" applyFill="1" applyBorder="1" applyAlignment="1">
      <alignment horizontal="center" vertical="center"/>
    </xf>
    <xf numFmtId="0" fontId="1" fillId="24" borderId="11" xfId="0" applyFont="1" applyFill="1" applyBorder="1" applyAlignment="1">
      <alignment horizontal="center" vertical="center" wrapText="1"/>
    </xf>
    <xf numFmtId="0" fontId="57" fillId="0" borderId="30" xfId="0" applyFont="1" applyFill="1" applyBorder="1" applyAlignment="1">
      <alignment vertical="center" wrapText="1"/>
    </xf>
    <xf numFmtId="0" fontId="57" fillId="26" borderId="30" xfId="0" applyFont="1" applyFill="1" applyBorder="1" applyAlignment="1">
      <alignment vertical="center" wrapText="1"/>
    </xf>
    <xf numFmtId="0" fontId="57" fillId="0" borderId="31" xfId="0" applyFont="1" applyFill="1" applyBorder="1" applyAlignment="1">
      <alignment vertical="center" wrapText="1"/>
    </xf>
    <xf numFmtId="176" fontId="5" fillId="24" borderId="11" xfId="0" applyNumberFormat="1" applyFont="1" applyFill="1" applyBorder="1" applyAlignment="1" applyProtection="1">
      <alignment vertical="center"/>
      <protection locked="0"/>
    </xf>
    <xf numFmtId="0" fontId="5" fillId="24" borderId="11" xfId="0" applyFont="1" applyFill="1" applyBorder="1" applyAlignment="1">
      <alignment horizontal="left" vertical="center"/>
    </xf>
    <xf numFmtId="176" fontId="49" fillId="24" borderId="11" xfId="0" applyNumberFormat="1" applyFont="1" applyFill="1" applyBorder="1" applyAlignment="1" applyProtection="1">
      <alignment vertical="center"/>
      <protection locked="0"/>
    </xf>
    <xf numFmtId="0" fontId="5" fillId="27" borderId="11" xfId="0" applyFont="1" applyFill="1" applyBorder="1" applyAlignment="1">
      <alignment vertical="center"/>
    </xf>
    <xf numFmtId="0" fontId="8" fillId="24" borderId="11" xfId="0" applyFont="1" applyFill="1" applyBorder="1" applyAlignment="1">
      <alignment horizontal="distributed" vertical="center"/>
    </xf>
    <xf numFmtId="0" fontId="11" fillId="24" borderId="0" xfId="0" applyFont="1" applyFill="1" applyBorder="1" applyAlignment="1">
      <alignment horizontal="center" vertical="center"/>
    </xf>
    <xf numFmtId="0" fontId="0" fillId="24" borderId="28" xfId="0" applyFont="1" applyFill="1" applyBorder="1" applyAlignment="1">
      <alignment horizontal="right" vertical="center"/>
    </xf>
    <xf numFmtId="0" fontId="1" fillId="0" borderId="26" xfId="0" applyFont="1" applyFill="1" applyBorder="1" applyAlignment="1">
      <alignment horizontal="center" vertical="center"/>
    </xf>
    <xf numFmtId="0" fontId="5" fillId="0" borderId="25" xfId="0" applyFont="1" applyFill="1" applyBorder="1" applyAlignment="1">
      <alignment vertical="center"/>
    </xf>
    <xf numFmtId="176" fontId="5" fillId="0" borderId="25" xfId="0" applyNumberFormat="1" applyFont="1" applyFill="1" applyBorder="1" applyAlignment="1" applyProtection="1">
      <alignment horizontal="left" vertical="center"/>
      <protection locked="0"/>
    </xf>
    <xf numFmtId="177" fontId="5" fillId="0" borderId="25" xfId="0" applyNumberFormat="1" applyFont="1" applyFill="1" applyBorder="1" applyAlignment="1" applyProtection="1">
      <alignment horizontal="left" vertical="center"/>
      <protection locked="0"/>
    </xf>
    <xf numFmtId="177" fontId="49" fillId="0" borderId="25" xfId="0" applyNumberFormat="1" applyFont="1" applyFill="1" applyBorder="1" applyAlignment="1" applyProtection="1">
      <alignment horizontal="left" vertical="center"/>
      <protection locked="0"/>
    </xf>
    <xf numFmtId="0" fontId="49" fillId="0" borderId="25" xfId="0" applyFont="1" applyFill="1" applyBorder="1" applyAlignment="1">
      <alignment vertical="center"/>
    </xf>
    <xf numFmtId="0" fontId="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58" fillId="24"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protection locked="0"/>
    </xf>
    <xf numFmtId="0" fontId="8" fillId="0" borderId="11" xfId="0" applyFont="1" applyFill="1" applyBorder="1" applyAlignment="1" applyProtection="1">
      <alignment horizontal="right" vertical="center"/>
      <protection locked="0"/>
    </xf>
    <xf numFmtId="1" fontId="8" fillId="0" borderId="11" xfId="0" applyNumberFormat="1" applyFont="1" applyFill="1" applyBorder="1" applyAlignment="1" applyProtection="1">
      <alignment horizontal="right" vertical="center"/>
      <protection locked="0"/>
    </xf>
    <xf numFmtId="1" fontId="5" fillId="0" borderId="11" xfId="0" applyNumberFormat="1" applyFont="1" applyFill="1" applyBorder="1" applyAlignment="1" applyProtection="1">
      <alignment horizontal="right" vertical="center"/>
      <protection locked="0"/>
    </xf>
    <xf numFmtId="1" fontId="8" fillId="0" borderId="11" xfId="0" applyNumberFormat="1" applyFont="1" applyFill="1" applyBorder="1" applyAlignment="1" applyProtection="1">
      <alignment vertical="center"/>
      <protection locked="0"/>
    </xf>
    <xf numFmtId="1" fontId="5" fillId="0" borderId="11" xfId="0" applyNumberFormat="1" applyFont="1" applyFill="1" applyBorder="1" applyAlignment="1" applyProtection="1">
      <alignment horizontal="left" vertical="center"/>
      <protection locked="0"/>
    </xf>
    <xf numFmtId="0" fontId="5" fillId="0" borderId="11" xfId="0" applyFont="1" applyFill="1" applyBorder="1" applyAlignment="1" applyProtection="1">
      <alignment horizontal="right" vertical="center"/>
      <protection locked="0"/>
    </xf>
    <xf numFmtId="3" fontId="59" fillId="28" borderId="30" xfId="0" applyNumberFormat="1" applyFont="1" applyFill="1" applyBorder="1" applyAlignment="1">
      <alignment horizontal="right" vertical="center" wrapText="1"/>
    </xf>
    <xf numFmtId="0" fontId="5" fillId="0" borderId="11" xfId="0" applyFont="1" applyFill="1" applyBorder="1" applyAlignment="1" applyProtection="1">
      <alignment vertical="center"/>
      <protection locked="0"/>
    </xf>
    <xf numFmtId="0" fontId="5" fillId="0" borderId="11" xfId="0" applyNumberFormat="1" applyFont="1" applyFill="1" applyBorder="1" applyAlignment="1" applyProtection="1">
      <alignment vertical="center"/>
      <protection locked="0"/>
    </xf>
    <xf numFmtId="0" fontId="5" fillId="0" borderId="11" xfId="0" applyNumberFormat="1" applyFont="1" applyFill="1" applyBorder="1" applyAlignment="1" applyProtection="1">
      <alignment horizontal="right" vertical="center"/>
      <protection locked="0"/>
    </xf>
    <xf numFmtId="3" fontId="5" fillId="0" borderId="11"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horizontal="right" vertical="center"/>
      <protection locked="0"/>
    </xf>
    <xf numFmtId="3" fontId="3" fillId="29" borderId="11" xfId="0" applyNumberFormat="1" applyFont="1" applyFill="1" applyBorder="1" applyAlignment="1" applyProtection="1">
      <alignment horizontal="right" vertical="center"/>
      <protection/>
    </xf>
    <xf numFmtId="0" fontId="49" fillId="0" borderId="11" xfId="0" applyFont="1" applyFill="1" applyBorder="1" applyAlignment="1" applyProtection="1">
      <alignment vertical="center" wrapText="1"/>
      <protection locked="0"/>
    </xf>
    <xf numFmtId="3" fontId="5" fillId="0" borderId="11"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right" vertical="center"/>
      <protection locked="0"/>
    </xf>
    <xf numFmtId="1" fontId="52" fillId="24" borderId="11" xfId="0" applyNumberFormat="1" applyFont="1" applyFill="1" applyBorder="1" applyAlignment="1" applyProtection="1">
      <alignment vertical="center"/>
      <protection locked="0"/>
    </xf>
    <xf numFmtId="0" fontId="52" fillId="24" borderId="11" xfId="0" applyFont="1" applyFill="1" applyBorder="1" applyAlignment="1" applyProtection="1">
      <alignment vertical="center"/>
      <protection locked="0"/>
    </xf>
    <xf numFmtId="1" fontId="52" fillId="24" borderId="11" xfId="0" applyNumberFormat="1" applyFont="1" applyFill="1" applyBorder="1" applyAlignment="1" applyProtection="1">
      <alignment horizontal="right" vertical="center"/>
      <protection locked="0"/>
    </xf>
    <xf numFmtId="3" fontId="5" fillId="0" borderId="21" xfId="0" applyNumberFormat="1" applyFont="1" applyFill="1" applyBorder="1" applyAlignment="1" applyProtection="1">
      <alignment vertical="center"/>
      <protection locked="0"/>
    </xf>
    <xf numFmtId="1" fontId="5" fillId="0" borderId="26" xfId="0" applyNumberFormat="1" applyFont="1" applyFill="1" applyBorder="1" applyAlignment="1" applyProtection="1">
      <alignment vertical="center"/>
      <protection locked="0"/>
    </xf>
    <xf numFmtId="0" fontId="8" fillId="0" borderId="11" xfId="0" applyFont="1" applyFill="1" applyBorder="1" applyAlignment="1" applyProtection="1">
      <alignment horizontal="distributed" vertical="center"/>
      <protection locked="0"/>
    </xf>
    <xf numFmtId="0" fontId="0" fillId="0" borderId="11" xfId="0" applyFont="1" applyFill="1" applyBorder="1" applyAlignment="1" applyProtection="1">
      <alignment vertical="center"/>
      <protection locked="0"/>
    </xf>
    <xf numFmtId="1" fontId="0" fillId="0" borderId="11" xfId="0" applyNumberFormat="1" applyFont="1" applyFill="1" applyBorder="1" applyAlignment="1" applyProtection="1">
      <alignment horizontal="right" vertical="center"/>
      <protection locked="0"/>
    </xf>
    <xf numFmtId="1" fontId="5" fillId="0" borderId="23" xfId="0" applyNumberFormat="1" applyFont="1" applyFill="1" applyBorder="1" applyAlignment="1" applyProtection="1">
      <alignment horizontal="left" vertical="center"/>
      <protection locked="0"/>
    </xf>
    <xf numFmtId="0" fontId="50" fillId="0" borderId="11" xfId="0" applyFont="1" applyFill="1" applyBorder="1" applyAlignment="1" applyProtection="1">
      <alignment horizontal="left" vertical="center" wrapText="1"/>
      <protection locked="0"/>
    </xf>
    <xf numFmtId="1" fontId="49" fillId="0" borderId="11"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24" borderId="0" xfId="0" applyFont="1" applyFill="1" applyBorder="1" applyAlignment="1">
      <alignment horizontal="right" vertical="center"/>
    </xf>
    <xf numFmtId="1" fontId="5" fillId="24" borderId="11" xfId="0" applyNumberFormat="1" applyFont="1" applyFill="1" applyBorder="1" applyAlignment="1">
      <alignment vertical="center"/>
    </xf>
    <xf numFmtId="176" fontId="5" fillId="24" borderId="11" xfId="0" applyNumberFormat="1" applyFont="1" applyFill="1" applyBorder="1" applyAlignment="1" applyProtection="1">
      <alignment horizontal="left" vertical="center"/>
      <protection locked="0"/>
    </xf>
    <xf numFmtId="177" fontId="5" fillId="24" borderId="11" xfId="0" applyNumberFormat="1" applyFont="1" applyFill="1" applyBorder="1" applyAlignment="1" applyProtection="1">
      <alignment horizontal="left" vertical="center"/>
      <protection locked="0"/>
    </xf>
    <xf numFmtId="176" fontId="5" fillId="24" borderId="23" xfId="0" applyNumberFormat="1" applyFont="1" applyFill="1" applyBorder="1" applyAlignment="1" applyProtection="1">
      <alignment horizontal="left" vertical="center"/>
      <protection locked="0"/>
    </xf>
    <xf numFmtId="177" fontId="5" fillId="24" borderId="23" xfId="0" applyNumberFormat="1" applyFont="1" applyFill="1" applyBorder="1" applyAlignment="1" applyProtection="1">
      <alignment horizontal="left" vertical="center"/>
      <protection locked="0"/>
    </xf>
    <xf numFmtId="176" fontId="49" fillId="24" borderId="11" xfId="0" applyNumberFormat="1" applyFont="1" applyFill="1" applyBorder="1" applyAlignment="1" applyProtection="1">
      <alignment horizontal="left" vertical="center"/>
      <protection locked="0"/>
    </xf>
    <xf numFmtId="0" fontId="5" fillId="24" borderId="23" xfId="0" applyFont="1" applyFill="1" applyBorder="1" applyAlignment="1">
      <alignment vertical="center"/>
    </xf>
    <xf numFmtId="0" fontId="8" fillId="24" borderId="11" xfId="0" applyFont="1" applyFill="1" applyBorder="1" applyAlignment="1">
      <alignment vertical="center"/>
    </xf>
    <xf numFmtId="1" fontId="5" fillId="24" borderId="11" xfId="0" applyNumberFormat="1" applyFont="1" applyFill="1" applyBorder="1" applyAlignment="1" applyProtection="1">
      <alignment vertical="center"/>
      <protection locked="0"/>
    </xf>
    <xf numFmtId="0" fontId="5" fillId="24" borderId="11" xfId="0" applyNumberFormat="1" applyFont="1" applyFill="1" applyBorder="1" applyAlignment="1" applyProtection="1">
      <alignment vertical="center"/>
      <protection locked="0"/>
    </xf>
    <xf numFmtId="177" fontId="49" fillId="24" borderId="11" xfId="0" applyNumberFormat="1" applyFont="1" applyFill="1" applyBorder="1" applyAlignment="1" applyProtection="1">
      <alignment horizontal="left" vertical="center"/>
      <protection locked="0"/>
    </xf>
    <xf numFmtId="176" fontId="5" fillId="0" borderId="11" xfId="0" applyNumberFormat="1" applyFont="1" applyFill="1" applyBorder="1" applyAlignment="1" applyProtection="1">
      <alignment horizontal="left" vertical="center"/>
      <protection locked="0"/>
    </xf>
    <xf numFmtId="0" fontId="49" fillId="24" borderId="11" xfId="0" applyFont="1" applyFill="1" applyBorder="1" applyAlignment="1">
      <alignment horizontal="left" vertical="center"/>
    </xf>
    <xf numFmtId="0" fontId="49" fillId="24" borderId="25" xfId="0" applyFont="1" applyFill="1" applyBorder="1" applyAlignment="1">
      <alignment vertical="center"/>
    </xf>
    <xf numFmtId="0" fontId="5" fillId="24" borderId="25" xfId="0" applyFont="1" applyFill="1" applyBorder="1" applyAlignment="1">
      <alignment vertical="center"/>
    </xf>
    <xf numFmtId="0" fontId="49" fillId="24" borderId="0" xfId="0" applyFont="1" applyFill="1" applyBorder="1" applyAlignment="1">
      <alignment vertical="center"/>
    </xf>
    <xf numFmtId="0" fontId="0" fillId="24" borderId="11" xfId="0" applyFont="1" applyFill="1" applyBorder="1" applyAlignment="1">
      <alignment vertical="center"/>
    </xf>
    <xf numFmtId="1" fontId="0" fillId="24" borderId="11" xfId="0" applyNumberFormat="1" applyFont="1" applyFill="1" applyBorder="1" applyAlignment="1">
      <alignment vertical="center"/>
    </xf>
    <xf numFmtId="0" fontId="53" fillId="0" borderId="0" xfId="0" applyFont="1" applyFill="1" applyBorder="1" applyAlignment="1">
      <alignment vertical="center"/>
    </xf>
    <xf numFmtId="0" fontId="0" fillId="0" borderId="0" xfId="0" applyFill="1" applyBorder="1" applyAlignment="1">
      <alignment horizontal="right" vertical="center"/>
    </xf>
    <xf numFmtId="178" fontId="5" fillId="0" borderId="11" xfId="0" applyNumberFormat="1" applyFont="1" applyFill="1" applyBorder="1" applyAlignment="1">
      <alignment vertical="center"/>
    </xf>
    <xf numFmtId="0" fontId="49" fillId="0" borderId="11" xfId="0" applyFont="1" applyFill="1" applyBorder="1" applyAlignment="1">
      <alignment vertical="center"/>
    </xf>
    <xf numFmtId="0" fontId="0" fillId="0" borderId="32" xfId="0" applyFont="1" applyFill="1" applyBorder="1" applyAlignment="1">
      <alignment horizontal="left" vertical="center" wrapText="1"/>
    </xf>
    <xf numFmtId="0" fontId="0" fillId="0" borderId="0"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26" fillId="0" borderId="0" xfId="0" applyFont="1" applyAlignment="1" applyProtection="1">
      <alignment vertical="center"/>
      <protection locked="0"/>
    </xf>
    <xf numFmtId="0" fontId="27"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常规_2009年对帐表_2016年大帐2（发县市）" xfId="70"/>
    <cellStyle name="常规 4" xfId="71"/>
    <cellStyle name="常规 14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Rar$DIa1896.7042\2018&#24180;&#31574;&#21202;&#21439;&#24179;&#34913;&#39044;&#31639;&#34920;2.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1\AppData\Local\Temp\Rar$DIa1896.7042\3&#27425;\&#31574;&#21202;&#21439;2019&#24180;&#22320;&#26041;&#36130;&#25919;&#39044;&#31639;&#34920;&#65288;&#24102;&#20844;&#2433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新）"/>
      <sheetName val="表二（旧）"/>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 val="Sheet1"/>
    </sheetNames>
    <sheetDataSet>
      <sheetData sheetId="2">
        <row r="33">
          <cell r="B33">
            <v>12367</v>
          </cell>
        </row>
      </sheetData>
      <sheetData sheetId="3">
        <row r="1307">
          <cell r="B1307">
            <v>361392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6"/>
  <sheetViews>
    <sheetView showGridLines="0" showZeros="0" workbookViewId="0" topLeftCell="A1">
      <selection activeCell="A4" sqref="A4"/>
    </sheetView>
  </sheetViews>
  <sheetFormatPr defaultColWidth="9.00390625" defaultRowHeight="14.25"/>
  <cols>
    <col min="1" max="1" width="148.375" style="278" customWidth="1"/>
    <col min="2" max="2" width="9.00390625" style="278" hidden="1" customWidth="1"/>
    <col min="3" max="16384" width="9.00390625" style="278" customWidth="1"/>
  </cols>
  <sheetData>
    <row r="1" spans="1:2" ht="36.75" customHeight="1">
      <c r="A1" s="279" t="s">
        <v>0</v>
      </c>
      <c r="B1" s="278" t="s">
        <v>1</v>
      </c>
    </row>
    <row r="2" spans="1:2" ht="52.5" customHeight="1">
      <c r="A2" s="280"/>
      <c r="B2" s="278" t="s">
        <v>2</v>
      </c>
    </row>
    <row r="3" spans="1:2" ht="178.5" customHeight="1">
      <c r="A3" s="281" t="s">
        <v>3</v>
      </c>
      <c r="B3" s="278" t="s">
        <v>4</v>
      </c>
    </row>
    <row r="4" spans="1:2" ht="51.75" customHeight="1">
      <c r="A4" s="281" t="s">
        <v>0</v>
      </c>
      <c r="B4" s="278" t="s">
        <v>5</v>
      </c>
    </row>
    <row r="5" spans="1:2" ht="33" customHeight="1">
      <c r="A5" s="282"/>
      <c r="B5" s="278" t="s">
        <v>6</v>
      </c>
    </row>
    <row r="6" spans="1:2" ht="42" customHeight="1">
      <c r="A6" s="282"/>
      <c r="B6" s="278" t="s">
        <v>7</v>
      </c>
    </row>
  </sheetData>
  <sheetProtection/>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0"/>
  </sheetPr>
  <dimension ref="A1:AQ259"/>
  <sheetViews>
    <sheetView showGridLines="0" showZeros="0" workbookViewId="0" topLeftCell="A5">
      <selection activeCell="D15" sqref="D15"/>
    </sheetView>
  </sheetViews>
  <sheetFormatPr defaultColWidth="5.75390625" defaultRowHeight="14.25"/>
  <cols>
    <col min="1" max="1" width="20.625" style="139" customWidth="1"/>
    <col min="2" max="9" width="6.50390625" style="139" customWidth="1"/>
    <col min="10" max="10" width="6.50390625" style="141" customWidth="1"/>
    <col min="11" max="11" width="6.50390625" style="139" customWidth="1"/>
    <col min="12" max="14" width="6.50390625" style="141" customWidth="1"/>
    <col min="15" max="18" width="6.50390625" style="139" customWidth="1"/>
    <col min="19" max="22" width="6.50390625" style="141" customWidth="1"/>
    <col min="23" max="43" width="6.50390625" style="139" customWidth="1"/>
    <col min="44" max="16384" width="5.75390625" style="139" customWidth="1"/>
  </cols>
  <sheetData>
    <row r="1" spans="1:22" s="139" customFormat="1" ht="14.25">
      <c r="A1" s="116" t="s">
        <v>1269</v>
      </c>
      <c r="J1" s="141"/>
      <c r="L1" s="141"/>
      <c r="M1" s="141"/>
      <c r="N1" s="141"/>
      <c r="S1" s="141"/>
      <c r="T1" s="141"/>
      <c r="U1" s="141"/>
      <c r="V1" s="141"/>
    </row>
    <row r="2" spans="1:43" s="139" customFormat="1" ht="33.75" customHeight="1">
      <c r="A2" s="85" t="s">
        <v>1270</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row>
    <row r="3" spans="1:43" s="139" customFormat="1" ht="16.5" customHeight="1">
      <c r="A3" s="158" t="s">
        <v>26</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row>
    <row r="4" spans="1:43" s="139" customFormat="1" ht="31.5" customHeight="1">
      <c r="A4" s="146" t="s">
        <v>1212</v>
      </c>
      <c r="B4" s="159" t="s">
        <v>1271</v>
      </c>
      <c r="C4" s="147" t="s">
        <v>1272</v>
      </c>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row>
    <row r="5" spans="1:43" s="139" customFormat="1" ht="189" customHeight="1">
      <c r="A5" s="148"/>
      <c r="B5" s="160"/>
      <c r="C5" s="149" t="s">
        <v>1273</v>
      </c>
      <c r="D5" s="147" t="s">
        <v>1274</v>
      </c>
      <c r="E5" s="147" t="s">
        <v>1275</v>
      </c>
      <c r="F5" s="147" t="s">
        <v>1276</v>
      </c>
      <c r="G5" s="147" t="s">
        <v>1277</v>
      </c>
      <c r="H5" s="147" t="s">
        <v>1278</v>
      </c>
      <c r="I5" s="147" t="s">
        <v>1279</v>
      </c>
      <c r="J5" s="147" t="s">
        <v>1280</v>
      </c>
      <c r="K5" s="147" t="s">
        <v>1281</v>
      </c>
      <c r="L5" s="147" t="s">
        <v>1282</v>
      </c>
      <c r="M5" s="147" t="s">
        <v>1283</v>
      </c>
      <c r="N5" s="147" t="s">
        <v>1284</v>
      </c>
      <c r="O5" s="147" t="s">
        <v>1285</v>
      </c>
      <c r="P5" s="147" t="s">
        <v>1286</v>
      </c>
      <c r="Q5" s="147" t="s">
        <v>1287</v>
      </c>
      <c r="R5" s="147" t="s">
        <v>1288</v>
      </c>
      <c r="S5" s="147" t="s">
        <v>1289</v>
      </c>
      <c r="T5" s="147" t="s">
        <v>1290</v>
      </c>
      <c r="U5" s="147" t="s">
        <v>1291</v>
      </c>
      <c r="V5" s="147" t="s">
        <v>1292</v>
      </c>
      <c r="W5" s="147" t="s">
        <v>1293</v>
      </c>
      <c r="X5" s="163" t="s">
        <v>1294</v>
      </c>
      <c r="Y5" s="163" t="s">
        <v>1295</v>
      </c>
      <c r="Z5" s="163" t="s">
        <v>1296</v>
      </c>
      <c r="AA5" s="163" t="s">
        <v>1297</v>
      </c>
      <c r="AB5" s="163" t="s">
        <v>1298</v>
      </c>
      <c r="AC5" s="163" t="s">
        <v>1299</v>
      </c>
      <c r="AD5" s="163" t="s">
        <v>1300</v>
      </c>
      <c r="AE5" s="163" t="s">
        <v>1301</v>
      </c>
      <c r="AF5" s="163" t="s">
        <v>1302</v>
      </c>
      <c r="AG5" s="163" t="s">
        <v>1303</v>
      </c>
      <c r="AH5" s="163" t="s">
        <v>1304</v>
      </c>
      <c r="AI5" s="163" t="s">
        <v>1305</v>
      </c>
      <c r="AJ5" s="163" t="s">
        <v>1306</v>
      </c>
      <c r="AK5" s="163" t="s">
        <v>1307</v>
      </c>
      <c r="AL5" s="163" t="s">
        <v>1308</v>
      </c>
      <c r="AM5" s="163" t="s">
        <v>1309</v>
      </c>
      <c r="AN5" s="163" t="s">
        <v>1310</v>
      </c>
      <c r="AO5" s="163" t="s">
        <v>1311</v>
      </c>
      <c r="AP5" s="163" t="s">
        <v>1312</v>
      </c>
      <c r="AQ5" s="163" t="s">
        <v>1126</v>
      </c>
    </row>
    <row r="6" spans="1:43" s="140" customFormat="1" ht="17.25" customHeight="1">
      <c r="A6" s="150" t="s">
        <v>1241</v>
      </c>
      <c r="B6" s="151">
        <f>C6+'表七(2)'!B6</f>
        <v>196760</v>
      </c>
      <c r="C6" s="161">
        <f>SUM(D6:AQ6)</f>
        <v>153352</v>
      </c>
      <c r="D6" s="161">
        <v>3128</v>
      </c>
      <c r="E6" s="161">
        <v>26527</v>
      </c>
      <c r="F6" s="161">
        <v>16775</v>
      </c>
      <c r="G6" s="161">
        <v>250</v>
      </c>
      <c r="H6" s="161"/>
      <c r="I6" s="161"/>
      <c r="J6" s="161"/>
      <c r="K6" s="161">
        <v>651</v>
      </c>
      <c r="L6" s="161">
        <v>197</v>
      </c>
      <c r="M6" s="161">
        <v>3803</v>
      </c>
      <c r="N6" s="161">
        <v>2313</v>
      </c>
      <c r="O6" s="161">
        <v>383</v>
      </c>
      <c r="P6" s="161">
        <v>766</v>
      </c>
      <c r="Q6" s="161">
        <v>8917</v>
      </c>
      <c r="R6" s="161">
        <v>32292</v>
      </c>
      <c r="S6" s="161"/>
      <c r="T6" s="161"/>
      <c r="U6" s="161"/>
      <c r="V6" s="161">
        <v>29834</v>
      </c>
      <c r="W6" s="161"/>
      <c r="X6" s="161"/>
      <c r="Y6" s="161"/>
      <c r="Z6" s="161"/>
      <c r="AA6" s="161">
        <v>4565</v>
      </c>
      <c r="AB6" s="161">
        <v>6366</v>
      </c>
      <c r="AC6" s="161"/>
      <c r="AD6" s="161"/>
      <c r="AE6" s="161">
        <v>10176</v>
      </c>
      <c r="AF6" s="161">
        <v>6126</v>
      </c>
      <c r="AG6" s="161"/>
      <c r="AH6" s="161"/>
      <c r="AI6" s="161"/>
      <c r="AJ6" s="161"/>
      <c r="AK6" s="161"/>
      <c r="AL6" s="161"/>
      <c r="AM6" s="161"/>
      <c r="AN6" s="161"/>
      <c r="AO6" s="161">
        <v>283</v>
      </c>
      <c r="AP6" s="161"/>
      <c r="AQ6" s="161"/>
    </row>
    <row r="7" spans="1:43" s="140" customFormat="1" ht="17.25" customHeight="1">
      <c r="A7" s="152"/>
      <c r="B7" s="153"/>
      <c r="C7" s="161"/>
      <c r="D7" s="153"/>
      <c r="E7" s="153"/>
      <c r="F7" s="153"/>
      <c r="G7" s="153"/>
      <c r="H7" s="153"/>
      <c r="I7" s="153"/>
      <c r="J7" s="157"/>
      <c r="K7" s="153"/>
      <c r="L7" s="157"/>
      <c r="M7" s="157"/>
      <c r="N7" s="157"/>
      <c r="O7" s="153"/>
      <c r="P7" s="153"/>
      <c r="Q7" s="153"/>
      <c r="R7" s="153"/>
      <c r="S7" s="157"/>
      <c r="T7" s="157"/>
      <c r="U7" s="157"/>
      <c r="V7" s="157"/>
      <c r="W7" s="153"/>
      <c r="X7" s="151"/>
      <c r="Y7" s="151"/>
      <c r="Z7" s="151"/>
      <c r="AA7" s="151"/>
      <c r="AB7" s="151"/>
      <c r="AC7" s="151"/>
      <c r="AD7" s="151"/>
      <c r="AE7" s="151"/>
      <c r="AF7" s="151"/>
      <c r="AG7" s="151"/>
      <c r="AH7" s="151"/>
      <c r="AI7" s="151"/>
      <c r="AJ7" s="151"/>
      <c r="AK7" s="151"/>
      <c r="AL7" s="151"/>
      <c r="AM7" s="151"/>
      <c r="AN7" s="151"/>
      <c r="AO7" s="151"/>
      <c r="AP7" s="151"/>
      <c r="AQ7" s="151"/>
    </row>
    <row r="8" spans="1:43" s="140" customFormat="1" ht="17.25" customHeight="1">
      <c r="A8" s="152"/>
      <c r="B8" s="153"/>
      <c r="C8" s="161"/>
      <c r="D8" s="153"/>
      <c r="E8" s="153"/>
      <c r="F8" s="153"/>
      <c r="G8" s="153"/>
      <c r="H8" s="153"/>
      <c r="I8" s="153"/>
      <c r="J8" s="157"/>
      <c r="K8" s="153"/>
      <c r="L8" s="157"/>
      <c r="M8" s="157"/>
      <c r="N8" s="157"/>
      <c r="O8" s="153"/>
      <c r="P8" s="153"/>
      <c r="Q8" s="153"/>
      <c r="R8" s="153"/>
      <c r="S8" s="157"/>
      <c r="T8" s="157"/>
      <c r="U8" s="157"/>
      <c r="V8" s="157"/>
      <c r="W8" s="153"/>
      <c r="X8" s="151"/>
      <c r="Y8" s="151"/>
      <c r="Z8" s="151"/>
      <c r="AA8" s="151"/>
      <c r="AB8" s="151"/>
      <c r="AC8" s="151"/>
      <c r="AD8" s="151"/>
      <c r="AE8" s="151"/>
      <c r="AF8" s="151"/>
      <c r="AG8" s="151"/>
      <c r="AH8" s="151"/>
      <c r="AI8" s="151"/>
      <c r="AJ8" s="151"/>
      <c r="AK8" s="151"/>
      <c r="AL8" s="151"/>
      <c r="AM8" s="151"/>
      <c r="AN8" s="151"/>
      <c r="AO8" s="151"/>
      <c r="AP8" s="151"/>
      <c r="AQ8" s="151"/>
    </row>
    <row r="9" spans="1:43" s="140" customFormat="1" ht="17.25" customHeight="1">
      <c r="A9" s="150"/>
      <c r="B9" s="15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row>
    <row r="10" spans="1:43" s="140" customFormat="1" ht="17.25" customHeight="1">
      <c r="A10" s="150"/>
      <c r="B10" s="151"/>
      <c r="C10" s="161"/>
      <c r="D10" s="151"/>
      <c r="E10" s="151"/>
      <c r="F10" s="151"/>
      <c r="G10" s="151"/>
      <c r="H10" s="151"/>
      <c r="I10" s="151"/>
      <c r="J10" s="156"/>
      <c r="K10" s="151"/>
      <c r="L10" s="156"/>
      <c r="M10" s="156"/>
      <c r="N10" s="156"/>
      <c r="O10" s="151"/>
      <c r="P10" s="151"/>
      <c r="Q10" s="151"/>
      <c r="R10" s="151"/>
      <c r="S10" s="156"/>
      <c r="T10" s="156"/>
      <c r="U10" s="156"/>
      <c r="V10" s="156"/>
      <c r="W10" s="151"/>
      <c r="X10" s="151"/>
      <c r="Y10" s="151"/>
      <c r="Z10" s="151"/>
      <c r="AA10" s="151"/>
      <c r="AB10" s="151"/>
      <c r="AC10" s="151"/>
      <c r="AD10" s="151"/>
      <c r="AE10" s="151"/>
      <c r="AF10" s="151"/>
      <c r="AG10" s="151"/>
      <c r="AH10" s="151"/>
      <c r="AI10" s="151"/>
      <c r="AJ10" s="151"/>
      <c r="AK10" s="151"/>
      <c r="AL10" s="151"/>
      <c r="AM10" s="151"/>
      <c r="AN10" s="151"/>
      <c r="AO10" s="151"/>
      <c r="AP10" s="151"/>
      <c r="AQ10" s="151"/>
    </row>
    <row r="11" spans="1:43" s="140" customFormat="1" ht="17.25" customHeight="1">
      <c r="A11" s="154"/>
      <c r="B11" s="15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row>
    <row r="12" spans="1:43" s="140" customFormat="1" ht="17.25" customHeight="1">
      <c r="A12" s="150"/>
      <c r="B12" s="15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row>
    <row r="13" spans="1:43" s="140" customFormat="1" ht="17.25" customHeight="1">
      <c r="A13" s="150"/>
      <c r="B13" s="151"/>
      <c r="C13" s="161"/>
      <c r="D13" s="162"/>
      <c r="E13" s="162"/>
      <c r="F13" s="162"/>
      <c r="G13" s="162"/>
      <c r="H13" s="162"/>
      <c r="I13" s="162"/>
      <c r="J13" s="162"/>
      <c r="K13" s="162"/>
      <c r="L13" s="162"/>
      <c r="M13" s="162"/>
      <c r="N13" s="162"/>
      <c r="O13" s="162"/>
      <c r="P13" s="162"/>
      <c r="Q13" s="162"/>
      <c r="R13" s="162"/>
      <c r="S13" s="162"/>
      <c r="T13" s="162"/>
      <c r="U13" s="162"/>
      <c r="V13" s="162"/>
      <c r="W13" s="162"/>
      <c r="X13" s="164"/>
      <c r="Y13" s="164"/>
      <c r="Z13" s="164"/>
      <c r="AA13" s="164"/>
      <c r="AB13" s="164"/>
      <c r="AC13" s="164"/>
      <c r="AD13" s="164"/>
      <c r="AE13" s="164"/>
      <c r="AF13" s="164"/>
      <c r="AG13" s="164"/>
      <c r="AH13" s="164"/>
      <c r="AI13" s="164"/>
      <c r="AJ13" s="164"/>
      <c r="AK13" s="164"/>
      <c r="AL13" s="164"/>
      <c r="AM13" s="164"/>
      <c r="AN13" s="164"/>
      <c r="AO13" s="164"/>
      <c r="AP13" s="164"/>
      <c r="AQ13" s="164"/>
    </row>
    <row r="14" spans="1:43" s="140" customFormat="1" ht="17.25" customHeight="1">
      <c r="A14" s="150"/>
      <c r="B14" s="15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row>
    <row r="15" spans="1:43" s="140" customFormat="1" ht="17.25" customHeight="1">
      <c r="A15" s="150"/>
      <c r="B15" s="15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row>
    <row r="16" spans="1:43" s="140" customFormat="1" ht="17.25" customHeight="1">
      <c r="A16" s="150"/>
      <c r="B16" s="15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row>
    <row r="17" spans="1:43" s="140" customFormat="1" ht="17.25" customHeight="1">
      <c r="A17" s="150"/>
      <c r="B17" s="15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row>
    <row r="18" spans="1:43" s="140" customFormat="1" ht="15.75" customHeight="1">
      <c r="A18" s="150"/>
      <c r="B18" s="15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row>
    <row r="19" spans="1:43" s="140" customFormat="1" ht="15.75" customHeight="1">
      <c r="A19" s="150"/>
      <c r="B19" s="15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row>
    <row r="20" spans="1:43" s="140" customFormat="1" ht="15.75" customHeight="1">
      <c r="A20" s="151"/>
      <c r="B20" s="151"/>
      <c r="C20" s="151"/>
      <c r="D20" s="151"/>
      <c r="E20" s="151"/>
      <c r="F20" s="151"/>
      <c r="G20" s="151"/>
      <c r="H20" s="151"/>
      <c r="I20" s="151"/>
      <c r="J20" s="156"/>
      <c r="K20" s="151"/>
      <c r="L20" s="156"/>
      <c r="M20" s="156"/>
      <c r="N20" s="156"/>
      <c r="O20" s="151"/>
      <c r="P20" s="151"/>
      <c r="Q20" s="151"/>
      <c r="R20" s="151"/>
      <c r="S20" s="156"/>
      <c r="T20" s="156"/>
      <c r="U20" s="156"/>
      <c r="V20" s="156"/>
      <c r="W20" s="151"/>
      <c r="X20" s="151"/>
      <c r="Y20" s="151"/>
      <c r="Z20" s="151"/>
      <c r="AA20" s="151"/>
      <c r="AB20" s="151"/>
      <c r="AC20" s="151"/>
      <c r="AD20" s="151"/>
      <c r="AE20" s="151"/>
      <c r="AF20" s="151"/>
      <c r="AG20" s="151"/>
      <c r="AH20" s="151"/>
      <c r="AI20" s="151"/>
      <c r="AJ20" s="151"/>
      <c r="AK20" s="151"/>
      <c r="AL20" s="151"/>
      <c r="AM20" s="151"/>
      <c r="AN20" s="151"/>
      <c r="AO20" s="151"/>
      <c r="AP20" s="151"/>
      <c r="AQ20" s="151"/>
    </row>
    <row r="21" spans="1:43" s="140" customFormat="1" ht="15.75" customHeight="1">
      <c r="A21" s="151"/>
      <c r="B21" s="151"/>
      <c r="C21" s="151"/>
      <c r="D21" s="151"/>
      <c r="E21" s="151"/>
      <c r="F21" s="151"/>
      <c r="G21" s="151"/>
      <c r="H21" s="151"/>
      <c r="I21" s="151"/>
      <c r="J21" s="156"/>
      <c r="K21" s="151"/>
      <c r="L21" s="156"/>
      <c r="M21" s="156"/>
      <c r="N21" s="156"/>
      <c r="O21" s="151"/>
      <c r="P21" s="151"/>
      <c r="Q21" s="151"/>
      <c r="R21" s="151"/>
      <c r="S21" s="156"/>
      <c r="T21" s="156"/>
      <c r="U21" s="156"/>
      <c r="V21" s="156"/>
      <c r="W21" s="151"/>
      <c r="X21" s="151"/>
      <c r="Y21" s="151"/>
      <c r="Z21" s="151"/>
      <c r="AA21" s="151"/>
      <c r="AB21" s="151"/>
      <c r="AC21" s="151"/>
      <c r="AD21" s="151"/>
      <c r="AE21" s="151"/>
      <c r="AF21" s="151"/>
      <c r="AG21" s="151"/>
      <c r="AH21" s="151"/>
      <c r="AI21" s="151"/>
      <c r="AJ21" s="151"/>
      <c r="AK21" s="151"/>
      <c r="AL21" s="151"/>
      <c r="AM21" s="151"/>
      <c r="AN21" s="151"/>
      <c r="AO21" s="151"/>
      <c r="AP21" s="151"/>
      <c r="AQ21" s="151"/>
    </row>
    <row r="22" spans="1:43" s="140" customFormat="1" ht="15.75" customHeight="1">
      <c r="A22" s="151"/>
      <c r="B22" s="151"/>
      <c r="C22" s="151"/>
      <c r="D22" s="151"/>
      <c r="E22" s="151"/>
      <c r="F22" s="151"/>
      <c r="G22" s="151"/>
      <c r="H22" s="151"/>
      <c r="I22" s="151"/>
      <c r="J22" s="156"/>
      <c r="K22" s="151"/>
      <c r="L22" s="156"/>
      <c r="M22" s="156"/>
      <c r="N22" s="156"/>
      <c r="O22" s="151"/>
      <c r="P22" s="151"/>
      <c r="Q22" s="151"/>
      <c r="R22" s="151"/>
      <c r="S22" s="156"/>
      <c r="T22" s="156"/>
      <c r="U22" s="156"/>
      <c r="V22" s="156"/>
      <c r="W22" s="151"/>
      <c r="X22" s="151"/>
      <c r="Y22" s="151"/>
      <c r="Z22" s="151"/>
      <c r="AA22" s="151"/>
      <c r="AB22" s="151"/>
      <c r="AC22" s="151"/>
      <c r="AD22" s="151"/>
      <c r="AE22" s="151"/>
      <c r="AF22" s="151"/>
      <c r="AG22" s="151"/>
      <c r="AH22" s="151"/>
      <c r="AI22" s="151"/>
      <c r="AJ22" s="151"/>
      <c r="AK22" s="151"/>
      <c r="AL22" s="151"/>
      <c r="AM22" s="151"/>
      <c r="AN22" s="151"/>
      <c r="AO22" s="151"/>
      <c r="AP22" s="151"/>
      <c r="AQ22" s="151"/>
    </row>
    <row r="23" spans="1:43" s="140" customFormat="1" ht="15.75" customHeight="1">
      <c r="A23" s="151"/>
      <c r="B23" s="151"/>
      <c r="C23" s="151"/>
      <c r="D23" s="151"/>
      <c r="E23" s="151"/>
      <c r="F23" s="151"/>
      <c r="G23" s="151"/>
      <c r="H23" s="151"/>
      <c r="I23" s="151"/>
      <c r="J23" s="156"/>
      <c r="K23" s="151"/>
      <c r="L23" s="156"/>
      <c r="M23" s="156"/>
      <c r="N23" s="156"/>
      <c r="O23" s="151"/>
      <c r="P23" s="151"/>
      <c r="Q23" s="151"/>
      <c r="R23" s="151"/>
      <c r="S23" s="156"/>
      <c r="T23" s="156"/>
      <c r="U23" s="156"/>
      <c r="V23" s="156"/>
      <c r="W23" s="151"/>
      <c r="X23" s="151"/>
      <c r="Y23" s="151"/>
      <c r="Z23" s="151"/>
      <c r="AA23" s="151"/>
      <c r="AB23" s="151"/>
      <c r="AC23" s="151"/>
      <c r="AD23" s="151"/>
      <c r="AE23" s="151"/>
      <c r="AF23" s="151"/>
      <c r="AG23" s="151"/>
      <c r="AH23" s="151"/>
      <c r="AI23" s="151"/>
      <c r="AJ23" s="151"/>
      <c r="AK23" s="151"/>
      <c r="AL23" s="151"/>
      <c r="AM23" s="151"/>
      <c r="AN23" s="151"/>
      <c r="AO23" s="151"/>
      <c r="AP23" s="151"/>
      <c r="AQ23" s="151"/>
    </row>
    <row r="24" spans="1:43" s="140" customFormat="1" ht="15.75" customHeight="1">
      <c r="A24" s="151"/>
      <c r="B24" s="151"/>
      <c r="C24" s="151"/>
      <c r="D24" s="151"/>
      <c r="E24" s="151"/>
      <c r="F24" s="151"/>
      <c r="G24" s="151"/>
      <c r="H24" s="151"/>
      <c r="I24" s="151"/>
      <c r="J24" s="156"/>
      <c r="K24" s="151"/>
      <c r="L24" s="156"/>
      <c r="M24" s="156"/>
      <c r="N24" s="156"/>
      <c r="O24" s="151"/>
      <c r="P24" s="151"/>
      <c r="Q24" s="151"/>
      <c r="R24" s="151"/>
      <c r="S24" s="156"/>
      <c r="T24" s="156"/>
      <c r="U24" s="156"/>
      <c r="V24" s="156"/>
      <c r="W24" s="151"/>
      <c r="X24" s="151"/>
      <c r="Y24" s="151"/>
      <c r="Z24" s="151"/>
      <c r="AA24" s="151"/>
      <c r="AB24" s="151"/>
      <c r="AC24" s="151"/>
      <c r="AD24" s="151"/>
      <c r="AE24" s="151"/>
      <c r="AF24" s="151"/>
      <c r="AG24" s="151"/>
      <c r="AH24" s="151"/>
      <c r="AI24" s="151"/>
      <c r="AJ24" s="151"/>
      <c r="AK24" s="151"/>
      <c r="AL24" s="151"/>
      <c r="AM24" s="151"/>
      <c r="AN24" s="151"/>
      <c r="AO24" s="151"/>
      <c r="AP24" s="151"/>
      <c r="AQ24" s="151"/>
    </row>
    <row r="25" spans="1:43" s="140" customFormat="1" ht="15.75" customHeight="1">
      <c r="A25" s="151"/>
      <c r="B25" s="151"/>
      <c r="C25" s="151"/>
      <c r="D25" s="151"/>
      <c r="E25" s="151"/>
      <c r="F25" s="151"/>
      <c r="G25" s="151"/>
      <c r="H25" s="151"/>
      <c r="I25" s="151"/>
      <c r="J25" s="156"/>
      <c r="K25" s="151"/>
      <c r="L25" s="156"/>
      <c r="M25" s="156"/>
      <c r="N25" s="156"/>
      <c r="O25" s="151"/>
      <c r="P25" s="151"/>
      <c r="Q25" s="151"/>
      <c r="R25" s="151"/>
      <c r="S25" s="156"/>
      <c r="T25" s="156"/>
      <c r="U25" s="156"/>
      <c r="V25" s="156"/>
      <c r="W25" s="151"/>
      <c r="X25" s="151"/>
      <c r="Y25" s="151"/>
      <c r="Z25" s="151"/>
      <c r="AA25" s="151"/>
      <c r="AB25" s="151"/>
      <c r="AC25" s="151"/>
      <c r="AD25" s="151"/>
      <c r="AE25" s="151"/>
      <c r="AF25" s="151"/>
      <c r="AG25" s="151"/>
      <c r="AH25" s="151"/>
      <c r="AI25" s="151"/>
      <c r="AJ25" s="151"/>
      <c r="AK25" s="151"/>
      <c r="AL25" s="151"/>
      <c r="AM25" s="151"/>
      <c r="AN25" s="151"/>
      <c r="AO25" s="151"/>
      <c r="AP25" s="151"/>
      <c r="AQ25" s="151"/>
    </row>
    <row r="26" spans="1:43" s="140" customFormat="1" ht="15.75" customHeight="1">
      <c r="A26" s="151"/>
      <c r="B26" s="151"/>
      <c r="C26" s="151"/>
      <c r="D26" s="151"/>
      <c r="E26" s="151"/>
      <c r="F26" s="151"/>
      <c r="G26" s="151"/>
      <c r="H26" s="151"/>
      <c r="I26" s="151"/>
      <c r="J26" s="156"/>
      <c r="K26" s="151"/>
      <c r="L26" s="156"/>
      <c r="M26" s="156"/>
      <c r="N26" s="156"/>
      <c r="O26" s="151"/>
      <c r="P26" s="151"/>
      <c r="Q26" s="151"/>
      <c r="R26" s="151"/>
      <c r="S26" s="156"/>
      <c r="T26" s="156"/>
      <c r="U26" s="156"/>
      <c r="V26" s="156"/>
      <c r="W26" s="151"/>
      <c r="X26" s="151"/>
      <c r="Y26" s="151"/>
      <c r="Z26" s="151"/>
      <c r="AA26" s="151"/>
      <c r="AB26" s="151"/>
      <c r="AC26" s="151"/>
      <c r="AD26" s="151"/>
      <c r="AE26" s="151"/>
      <c r="AF26" s="151"/>
      <c r="AG26" s="151"/>
      <c r="AH26" s="151"/>
      <c r="AI26" s="151"/>
      <c r="AJ26" s="151"/>
      <c r="AK26" s="151"/>
      <c r="AL26" s="151"/>
      <c r="AM26" s="151"/>
      <c r="AN26" s="151"/>
      <c r="AO26" s="151"/>
      <c r="AP26" s="151"/>
      <c r="AQ26" s="151"/>
    </row>
    <row r="27" spans="10:22" s="139" customFormat="1" ht="14.25">
      <c r="J27" s="141"/>
      <c r="L27" s="141"/>
      <c r="M27" s="141"/>
      <c r="N27" s="141"/>
      <c r="S27" s="141"/>
      <c r="T27" s="141"/>
      <c r="U27" s="141"/>
      <c r="V27" s="141"/>
    </row>
    <row r="28" spans="10:22" s="139" customFormat="1" ht="14.25">
      <c r="J28" s="141"/>
      <c r="L28" s="141"/>
      <c r="M28" s="141"/>
      <c r="N28" s="141"/>
      <c r="S28" s="141"/>
      <c r="T28" s="141"/>
      <c r="U28" s="141"/>
      <c r="V28" s="141"/>
    </row>
    <row r="29" spans="10:22" s="139" customFormat="1" ht="14.25">
      <c r="J29" s="141"/>
      <c r="L29" s="141"/>
      <c r="M29" s="141"/>
      <c r="N29" s="141"/>
      <c r="S29" s="141"/>
      <c r="T29" s="141"/>
      <c r="U29" s="141"/>
      <c r="V29" s="141"/>
    </row>
    <row r="30" spans="10:22" s="139" customFormat="1" ht="14.25">
      <c r="J30" s="141"/>
      <c r="L30" s="141"/>
      <c r="M30" s="141"/>
      <c r="N30" s="141"/>
      <c r="S30" s="141"/>
      <c r="T30" s="141"/>
      <c r="U30" s="141"/>
      <c r="V30" s="141"/>
    </row>
    <row r="31" spans="10:22" s="139" customFormat="1" ht="14.25">
      <c r="J31" s="141"/>
      <c r="L31" s="141"/>
      <c r="M31" s="141"/>
      <c r="N31" s="141"/>
      <c r="S31" s="141"/>
      <c r="T31" s="141"/>
      <c r="U31" s="141"/>
      <c r="V31" s="141"/>
    </row>
    <row r="32" spans="10:22" s="139" customFormat="1" ht="14.25">
      <c r="J32" s="141"/>
      <c r="L32" s="141"/>
      <c r="M32" s="141"/>
      <c r="N32" s="141"/>
      <c r="S32" s="141"/>
      <c r="T32" s="141"/>
      <c r="U32" s="141"/>
      <c r="V32" s="141"/>
    </row>
    <row r="33" spans="10:22" s="139" customFormat="1" ht="14.25">
      <c r="J33" s="141"/>
      <c r="L33" s="141"/>
      <c r="M33" s="141"/>
      <c r="N33" s="141"/>
      <c r="S33" s="141"/>
      <c r="T33" s="141"/>
      <c r="U33" s="141"/>
      <c r="V33" s="141"/>
    </row>
    <row r="34" spans="10:22" s="139" customFormat="1" ht="14.25">
      <c r="J34" s="141"/>
      <c r="L34" s="141"/>
      <c r="M34" s="141"/>
      <c r="N34" s="141"/>
      <c r="S34" s="141"/>
      <c r="T34" s="141"/>
      <c r="U34" s="141"/>
      <c r="V34" s="141"/>
    </row>
    <row r="35" spans="10:22" s="139" customFormat="1" ht="14.25">
      <c r="J35" s="141"/>
      <c r="L35" s="141"/>
      <c r="M35" s="141"/>
      <c r="N35" s="141"/>
      <c r="S35" s="141"/>
      <c r="T35" s="141"/>
      <c r="U35" s="141"/>
      <c r="V35" s="141"/>
    </row>
    <row r="36" spans="10:22" s="139" customFormat="1" ht="14.25">
      <c r="J36" s="141"/>
      <c r="L36" s="141"/>
      <c r="M36" s="141"/>
      <c r="N36" s="141"/>
      <c r="S36" s="141"/>
      <c r="T36" s="141"/>
      <c r="U36" s="141"/>
      <c r="V36" s="141"/>
    </row>
    <row r="37" spans="10:22" s="139" customFormat="1" ht="14.25">
      <c r="J37" s="141"/>
      <c r="L37" s="141"/>
      <c r="M37" s="141"/>
      <c r="N37" s="141"/>
      <c r="S37" s="141"/>
      <c r="T37" s="141"/>
      <c r="U37" s="141"/>
      <c r="V37" s="141"/>
    </row>
    <row r="38" spans="10:22" s="139" customFormat="1" ht="14.25">
      <c r="J38" s="141"/>
      <c r="L38" s="141"/>
      <c r="M38" s="141"/>
      <c r="N38" s="141"/>
      <c r="S38" s="141"/>
      <c r="T38" s="141"/>
      <c r="U38" s="141"/>
      <c r="V38" s="141"/>
    </row>
    <row r="39" spans="10:22" s="139" customFormat="1" ht="14.25">
      <c r="J39" s="141"/>
      <c r="L39" s="141"/>
      <c r="M39" s="141"/>
      <c r="N39" s="141"/>
      <c r="S39" s="141"/>
      <c r="T39" s="141"/>
      <c r="U39" s="141"/>
      <c r="V39" s="141"/>
    </row>
    <row r="40" spans="10:22" s="139" customFormat="1" ht="14.25">
      <c r="J40" s="141"/>
      <c r="L40" s="141"/>
      <c r="M40" s="141"/>
      <c r="N40" s="141"/>
      <c r="S40" s="141"/>
      <c r="T40" s="141"/>
      <c r="U40" s="141"/>
      <c r="V40" s="141"/>
    </row>
    <row r="41" spans="10:22" s="139" customFormat="1" ht="14.25">
      <c r="J41" s="141"/>
      <c r="L41" s="141"/>
      <c r="M41" s="141"/>
      <c r="N41" s="141"/>
      <c r="S41" s="141"/>
      <c r="T41" s="141"/>
      <c r="U41" s="141"/>
      <c r="V41" s="141"/>
    </row>
    <row r="42" spans="10:22" s="139" customFormat="1" ht="14.25">
      <c r="J42" s="141"/>
      <c r="L42" s="141"/>
      <c r="M42" s="141"/>
      <c r="N42" s="141"/>
      <c r="S42" s="141"/>
      <c r="T42" s="141"/>
      <c r="U42" s="141"/>
      <c r="V42" s="141"/>
    </row>
    <row r="43" spans="10:22" s="139" customFormat="1" ht="14.25">
      <c r="J43" s="141"/>
      <c r="L43" s="141"/>
      <c r="M43" s="141"/>
      <c r="N43" s="141"/>
      <c r="S43" s="141"/>
      <c r="T43" s="141"/>
      <c r="U43" s="141"/>
      <c r="V43" s="141"/>
    </row>
    <row r="44" spans="10:22" s="139" customFormat="1" ht="14.25">
      <c r="J44" s="141"/>
      <c r="L44" s="141"/>
      <c r="M44" s="141"/>
      <c r="N44" s="141"/>
      <c r="S44" s="141"/>
      <c r="T44" s="141"/>
      <c r="U44" s="141"/>
      <c r="V44" s="141"/>
    </row>
    <row r="45" spans="10:22" s="139" customFormat="1" ht="14.25">
      <c r="J45" s="141"/>
      <c r="L45" s="141"/>
      <c r="M45" s="141"/>
      <c r="N45" s="141"/>
      <c r="S45" s="141"/>
      <c r="T45" s="141"/>
      <c r="U45" s="141"/>
      <c r="V45" s="141"/>
    </row>
    <row r="46" spans="10:22" s="139" customFormat="1" ht="14.25">
      <c r="J46" s="141"/>
      <c r="L46" s="141"/>
      <c r="M46" s="141"/>
      <c r="N46" s="141"/>
      <c r="S46" s="141"/>
      <c r="T46" s="141"/>
      <c r="U46" s="141"/>
      <c r="V46" s="141"/>
    </row>
    <row r="47" spans="10:22" s="139" customFormat="1" ht="14.25">
      <c r="J47" s="141"/>
      <c r="L47" s="141"/>
      <c r="M47" s="141"/>
      <c r="N47" s="141"/>
      <c r="S47" s="141"/>
      <c r="T47" s="141"/>
      <c r="U47" s="141"/>
      <c r="V47" s="141"/>
    </row>
    <row r="48" spans="10:22" s="139" customFormat="1" ht="14.25">
      <c r="J48" s="141"/>
      <c r="L48" s="141"/>
      <c r="M48" s="141"/>
      <c r="N48" s="141"/>
      <c r="S48" s="141"/>
      <c r="T48" s="141"/>
      <c r="U48" s="141"/>
      <c r="V48" s="141"/>
    </row>
    <row r="49" spans="10:22" s="139" customFormat="1" ht="14.25">
      <c r="J49" s="141"/>
      <c r="L49" s="141"/>
      <c r="M49" s="141"/>
      <c r="N49" s="141"/>
      <c r="S49" s="141"/>
      <c r="T49" s="141"/>
      <c r="U49" s="141"/>
      <c r="V49" s="141"/>
    </row>
    <row r="50" spans="10:22" s="139" customFormat="1" ht="14.25">
      <c r="J50" s="141"/>
      <c r="L50" s="141"/>
      <c r="M50" s="141"/>
      <c r="N50" s="141"/>
      <c r="S50" s="141"/>
      <c r="T50" s="141"/>
      <c r="U50" s="141"/>
      <c r="V50" s="141"/>
    </row>
    <row r="51" spans="10:22" s="139" customFormat="1" ht="14.25">
      <c r="J51" s="141"/>
      <c r="L51" s="141"/>
      <c r="M51" s="141"/>
      <c r="N51" s="141"/>
      <c r="S51" s="141"/>
      <c r="T51" s="141"/>
      <c r="U51" s="141"/>
      <c r="V51" s="141"/>
    </row>
    <row r="52" spans="10:22" s="139" customFormat="1" ht="14.25">
      <c r="J52" s="141"/>
      <c r="L52" s="141"/>
      <c r="M52" s="141"/>
      <c r="N52" s="141"/>
      <c r="S52" s="141"/>
      <c r="T52" s="141"/>
      <c r="U52" s="141"/>
      <c r="V52" s="141"/>
    </row>
    <row r="53" spans="10:22" s="139" customFormat="1" ht="14.25">
      <c r="J53" s="141"/>
      <c r="L53" s="141"/>
      <c r="M53" s="141"/>
      <c r="N53" s="141"/>
      <c r="S53" s="141"/>
      <c r="T53" s="141"/>
      <c r="U53" s="141"/>
      <c r="V53" s="141"/>
    </row>
    <row r="54" spans="10:22" s="139" customFormat="1" ht="14.25">
      <c r="J54" s="141"/>
      <c r="L54" s="141"/>
      <c r="M54" s="141"/>
      <c r="N54" s="141"/>
      <c r="S54" s="141"/>
      <c r="T54" s="141"/>
      <c r="U54" s="141"/>
      <c r="V54" s="141"/>
    </row>
    <row r="55" spans="10:22" s="139" customFormat="1" ht="14.25">
      <c r="J55" s="141"/>
      <c r="L55" s="141"/>
      <c r="M55" s="141"/>
      <c r="N55" s="141"/>
      <c r="S55" s="141"/>
      <c r="T55" s="141"/>
      <c r="U55" s="141"/>
      <c r="V55" s="141"/>
    </row>
    <row r="56" spans="10:22" s="139" customFormat="1" ht="14.25">
      <c r="J56" s="141"/>
      <c r="L56" s="141"/>
      <c r="M56" s="141"/>
      <c r="N56" s="141"/>
      <c r="S56" s="141"/>
      <c r="T56" s="141"/>
      <c r="U56" s="141"/>
      <c r="V56" s="141"/>
    </row>
    <row r="57" spans="10:22" s="139" customFormat="1" ht="14.25">
      <c r="J57" s="141"/>
      <c r="L57" s="141"/>
      <c r="M57" s="141"/>
      <c r="N57" s="141"/>
      <c r="S57" s="141"/>
      <c r="T57" s="141"/>
      <c r="U57" s="141"/>
      <c r="V57" s="141"/>
    </row>
    <row r="58" spans="10:22" s="139" customFormat="1" ht="14.25">
      <c r="J58" s="141"/>
      <c r="L58" s="141"/>
      <c r="M58" s="141"/>
      <c r="N58" s="141"/>
      <c r="S58" s="141"/>
      <c r="T58" s="141"/>
      <c r="U58" s="141"/>
      <c r="V58" s="141"/>
    </row>
    <row r="59" spans="10:22" s="139" customFormat="1" ht="14.25">
      <c r="J59" s="141"/>
      <c r="L59" s="141"/>
      <c r="M59" s="141"/>
      <c r="N59" s="141"/>
      <c r="S59" s="141"/>
      <c r="T59" s="141"/>
      <c r="U59" s="141"/>
      <c r="V59" s="141"/>
    </row>
    <row r="60" spans="10:22" s="139" customFormat="1" ht="14.25">
      <c r="J60" s="141"/>
      <c r="L60" s="141"/>
      <c r="M60" s="141"/>
      <c r="N60" s="141"/>
      <c r="S60" s="141"/>
      <c r="T60" s="141"/>
      <c r="U60" s="141"/>
      <c r="V60" s="141"/>
    </row>
    <row r="61" spans="10:22" s="139" customFormat="1" ht="14.25">
      <c r="J61" s="141"/>
      <c r="L61" s="141"/>
      <c r="M61" s="141"/>
      <c r="N61" s="141"/>
      <c r="S61" s="141"/>
      <c r="T61" s="141"/>
      <c r="U61" s="141"/>
      <c r="V61" s="141"/>
    </row>
    <row r="62" spans="10:22" s="139" customFormat="1" ht="14.25">
      <c r="J62" s="141"/>
      <c r="L62" s="141"/>
      <c r="M62" s="141"/>
      <c r="N62" s="141"/>
      <c r="S62" s="141"/>
      <c r="T62" s="141"/>
      <c r="U62" s="141"/>
      <c r="V62" s="141"/>
    </row>
    <row r="63" spans="10:22" s="139" customFormat="1" ht="14.25">
      <c r="J63" s="141"/>
      <c r="L63" s="141"/>
      <c r="M63" s="141"/>
      <c r="N63" s="141"/>
      <c r="S63" s="141"/>
      <c r="T63" s="141"/>
      <c r="U63" s="141"/>
      <c r="V63" s="141"/>
    </row>
    <row r="64" spans="10:22" s="139" customFormat="1" ht="14.25">
      <c r="J64" s="141"/>
      <c r="L64" s="141"/>
      <c r="M64" s="141"/>
      <c r="N64" s="141"/>
      <c r="S64" s="141"/>
      <c r="T64" s="141"/>
      <c r="U64" s="141"/>
      <c r="V64" s="141"/>
    </row>
    <row r="65" spans="10:22" s="139" customFormat="1" ht="14.25">
      <c r="J65" s="141"/>
      <c r="L65" s="141"/>
      <c r="M65" s="141"/>
      <c r="N65" s="141"/>
      <c r="S65" s="141"/>
      <c r="T65" s="141"/>
      <c r="U65" s="141"/>
      <c r="V65" s="141"/>
    </row>
    <row r="66" spans="10:22" s="139" customFormat="1" ht="14.25">
      <c r="J66" s="141"/>
      <c r="L66" s="141"/>
      <c r="M66" s="141"/>
      <c r="N66" s="141"/>
      <c r="S66" s="141"/>
      <c r="T66" s="141"/>
      <c r="U66" s="141"/>
      <c r="V66" s="141"/>
    </row>
    <row r="67" spans="10:22" s="139" customFormat="1" ht="14.25">
      <c r="J67" s="141"/>
      <c r="L67" s="141"/>
      <c r="M67" s="141"/>
      <c r="N67" s="141"/>
      <c r="S67" s="141"/>
      <c r="T67" s="141"/>
      <c r="U67" s="141"/>
      <c r="V67" s="141"/>
    </row>
    <row r="68" spans="10:22" s="139" customFormat="1" ht="14.25">
      <c r="J68" s="141"/>
      <c r="L68" s="141"/>
      <c r="M68" s="141"/>
      <c r="N68" s="141"/>
      <c r="S68" s="141"/>
      <c r="T68" s="141"/>
      <c r="U68" s="141"/>
      <c r="V68" s="141"/>
    </row>
    <row r="69" spans="10:22" s="139" customFormat="1" ht="14.25">
      <c r="J69" s="141"/>
      <c r="L69" s="141"/>
      <c r="M69" s="141"/>
      <c r="N69" s="141"/>
      <c r="S69" s="141"/>
      <c r="T69" s="141"/>
      <c r="U69" s="141"/>
      <c r="V69" s="141"/>
    </row>
    <row r="70" spans="10:22" s="139" customFormat="1" ht="14.25">
      <c r="J70" s="141"/>
      <c r="L70" s="141"/>
      <c r="M70" s="141"/>
      <c r="N70" s="141"/>
      <c r="S70" s="141"/>
      <c r="T70" s="141"/>
      <c r="U70" s="141"/>
      <c r="V70" s="141"/>
    </row>
    <row r="71" spans="10:22" s="139" customFormat="1" ht="14.25">
      <c r="J71" s="141"/>
      <c r="L71" s="141"/>
      <c r="M71" s="141"/>
      <c r="N71" s="141"/>
      <c r="S71" s="141"/>
      <c r="T71" s="141"/>
      <c r="U71" s="141"/>
      <c r="V71" s="141"/>
    </row>
    <row r="72" spans="10:22" s="139" customFormat="1" ht="14.25">
      <c r="J72" s="141"/>
      <c r="L72" s="141"/>
      <c r="M72" s="141"/>
      <c r="N72" s="141"/>
      <c r="S72" s="141"/>
      <c r="T72" s="141"/>
      <c r="U72" s="141"/>
      <c r="V72" s="141"/>
    </row>
    <row r="73" spans="10:22" s="139" customFormat="1" ht="14.25">
      <c r="J73" s="141"/>
      <c r="L73" s="141"/>
      <c r="M73" s="141"/>
      <c r="N73" s="141"/>
      <c r="S73" s="141"/>
      <c r="T73" s="141"/>
      <c r="U73" s="141"/>
      <c r="V73" s="141"/>
    </row>
    <row r="74" spans="10:22" s="139" customFormat="1" ht="14.25">
      <c r="J74" s="141"/>
      <c r="L74" s="141"/>
      <c r="M74" s="141"/>
      <c r="N74" s="141"/>
      <c r="S74" s="141"/>
      <c r="T74" s="141"/>
      <c r="U74" s="141"/>
      <c r="V74" s="141"/>
    </row>
    <row r="75" spans="10:22" s="139" customFormat="1" ht="14.25">
      <c r="J75" s="141"/>
      <c r="L75" s="141"/>
      <c r="M75" s="141"/>
      <c r="N75" s="141"/>
      <c r="S75" s="141"/>
      <c r="T75" s="141"/>
      <c r="U75" s="141"/>
      <c r="V75" s="141"/>
    </row>
    <row r="76" spans="10:22" s="139" customFormat="1" ht="14.25">
      <c r="J76" s="141"/>
      <c r="L76" s="141"/>
      <c r="M76" s="141"/>
      <c r="N76" s="141"/>
      <c r="S76" s="141"/>
      <c r="T76" s="141"/>
      <c r="U76" s="141"/>
      <c r="V76" s="141"/>
    </row>
    <row r="77" spans="10:22" s="139" customFormat="1" ht="14.25">
      <c r="J77" s="141"/>
      <c r="L77" s="141"/>
      <c r="M77" s="141"/>
      <c r="N77" s="141"/>
      <c r="S77" s="141"/>
      <c r="T77" s="141"/>
      <c r="U77" s="141"/>
      <c r="V77" s="141"/>
    </row>
    <row r="78" spans="10:22" s="139" customFormat="1" ht="14.25">
      <c r="J78" s="141"/>
      <c r="L78" s="141"/>
      <c r="M78" s="141"/>
      <c r="N78" s="141"/>
      <c r="S78" s="141"/>
      <c r="T78" s="141"/>
      <c r="U78" s="141"/>
      <c r="V78" s="141"/>
    </row>
    <row r="79" spans="10:22" s="139" customFormat="1" ht="14.25">
      <c r="J79" s="141"/>
      <c r="L79" s="141"/>
      <c r="M79" s="141"/>
      <c r="N79" s="141"/>
      <c r="S79" s="141"/>
      <c r="T79" s="141"/>
      <c r="U79" s="141"/>
      <c r="V79" s="141"/>
    </row>
    <row r="80" spans="10:22" s="139" customFormat="1" ht="14.25">
      <c r="J80" s="141"/>
      <c r="L80" s="141"/>
      <c r="M80" s="141"/>
      <c r="N80" s="141"/>
      <c r="S80" s="141"/>
      <c r="T80" s="141"/>
      <c r="U80" s="141"/>
      <c r="V80" s="141"/>
    </row>
    <row r="81" spans="10:22" s="139" customFormat="1" ht="14.25">
      <c r="J81" s="141"/>
      <c r="L81" s="141"/>
      <c r="M81" s="141"/>
      <c r="N81" s="141"/>
      <c r="S81" s="141"/>
      <c r="T81" s="141"/>
      <c r="U81" s="141"/>
      <c r="V81" s="141"/>
    </row>
    <row r="82" spans="10:22" s="139" customFormat="1" ht="14.25">
      <c r="J82" s="141"/>
      <c r="L82" s="141"/>
      <c r="M82" s="141"/>
      <c r="N82" s="141"/>
      <c r="S82" s="141"/>
      <c r="T82" s="141"/>
      <c r="U82" s="141"/>
      <c r="V82" s="141"/>
    </row>
    <row r="83" spans="10:22" s="139" customFormat="1" ht="14.25">
      <c r="J83" s="141"/>
      <c r="L83" s="141"/>
      <c r="M83" s="141"/>
      <c r="N83" s="141"/>
      <c r="S83" s="141"/>
      <c r="T83" s="141"/>
      <c r="U83" s="141"/>
      <c r="V83" s="141"/>
    </row>
    <row r="84" spans="10:22" s="139" customFormat="1" ht="14.25">
      <c r="J84" s="141"/>
      <c r="L84" s="141"/>
      <c r="M84" s="141"/>
      <c r="N84" s="141"/>
      <c r="S84" s="141"/>
      <c r="T84" s="141"/>
      <c r="U84" s="141"/>
      <c r="V84" s="141"/>
    </row>
    <row r="85" spans="10:22" s="139" customFormat="1" ht="14.25">
      <c r="J85" s="141"/>
      <c r="L85" s="141"/>
      <c r="M85" s="141"/>
      <c r="N85" s="141"/>
      <c r="S85" s="141"/>
      <c r="T85" s="141"/>
      <c r="U85" s="141"/>
      <c r="V85" s="141"/>
    </row>
    <row r="86" spans="10:22" s="139" customFormat="1" ht="14.25">
      <c r="J86" s="141"/>
      <c r="L86" s="141"/>
      <c r="M86" s="141"/>
      <c r="N86" s="141"/>
      <c r="S86" s="141"/>
      <c r="T86" s="141"/>
      <c r="U86" s="141"/>
      <c r="V86" s="141"/>
    </row>
    <row r="87" spans="10:22" s="139" customFormat="1" ht="14.25">
      <c r="J87" s="141"/>
      <c r="L87" s="141"/>
      <c r="M87" s="141"/>
      <c r="N87" s="141"/>
      <c r="S87" s="141"/>
      <c r="T87" s="141"/>
      <c r="U87" s="141"/>
      <c r="V87" s="141"/>
    </row>
    <row r="88" spans="10:22" s="139" customFormat="1" ht="14.25">
      <c r="J88" s="141"/>
      <c r="L88" s="141"/>
      <c r="M88" s="141"/>
      <c r="N88" s="141"/>
      <c r="S88" s="141"/>
      <c r="T88" s="141"/>
      <c r="U88" s="141"/>
      <c r="V88" s="141"/>
    </row>
    <row r="89" spans="10:22" s="139" customFormat="1" ht="14.25">
      <c r="J89" s="141"/>
      <c r="L89" s="141"/>
      <c r="M89" s="141"/>
      <c r="N89" s="141"/>
      <c r="S89" s="141"/>
      <c r="T89" s="141"/>
      <c r="U89" s="141"/>
      <c r="V89" s="141"/>
    </row>
    <row r="90" spans="10:22" s="139" customFormat="1" ht="14.25">
      <c r="J90" s="141"/>
      <c r="L90" s="141"/>
      <c r="M90" s="141"/>
      <c r="N90" s="141"/>
      <c r="S90" s="141"/>
      <c r="T90" s="141"/>
      <c r="U90" s="141"/>
      <c r="V90" s="141"/>
    </row>
    <row r="91" spans="10:22" s="139" customFormat="1" ht="14.25">
      <c r="J91" s="141"/>
      <c r="L91" s="141"/>
      <c r="M91" s="141"/>
      <c r="N91" s="141"/>
      <c r="S91" s="141"/>
      <c r="T91" s="141"/>
      <c r="U91" s="141"/>
      <c r="V91" s="141"/>
    </row>
    <row r="92" spans="10:22" s="139" customFormat="1" ht="14.25">
      <c r="J92" s="141"/>
      <c r="L92" s="141"/>
      <c r="M92" s="141"/>
      <c r="N92" s="141"/>
      <c r="S92" s="141"/>
      <c r="T92" s="141"/>
      <c r="U92" s="141"/>
      <c r="V92" s="141"/>
    </row>
    <row r="93" spans="10:22" s="139" customFormat="1" ht="14.25">
      <c r="J93" s="141"/>
      <c r="L93" s="141"/>
      <c r="M93" s="141"/>
      <c r="N93" s="141"/>
      <c r="S93" s="141"/>
      <c r="T93" s="141"/>
      <c r="U93" s="141"/>
      <c r="V93" s="141"/>
    </row>
    <row r="94" spans="10:22" s="139" customFormat="1" ht="14.25">
      <c r="J94" s="141"/>
      <c r="L94" s="141"/>
      <c r="M94" s="141"/>
      <c r="N94" s="141"/>
      <c r="S94" s="141"/>
      <c r="T94" s="141"/>
      <c r="U94" s="141"/>
      <c r="V94" s="141"/>
    </row>
    <row r="95" spans="10:22" s="139" customFormat="1" ht="14.25">
      <c r="J95" s="141"/>
      <c r="L95" s="141"/>
      <c r="M95" s="141"/>
      <c r="N95" s="141"/>
      <c r="S95" s="141"/>
      <c r="T95" s="141"/>
      <c r="U95" s="141"/>
      <c r="V95" s="141"/>
    </row>
    <row r="96" spans="10:22" s="139" customFormat="1" ht="14.25">
      <c r="J96" s="141"/>
      <c r="L96" s="141"/>
      <c r="M96" s="141"/>
      <c r="N96" s="141"/>
      <c r="S96" s="141"/>
      <c r="T96" s="141"/>
      <c r="U96" s="141"/>
      <c r="V96" s="141"/>
    </row>
    <row r="97" spans="10:22" s="139" customFormat="1" ht="14.25">
      <c r="J97" s="141"/>
      <c r="L97" s="141"/>
      <c r="M97" s="141"/>
      <c r="N97" s="141"/>
      <c r="S97" s="141"/>
      <c r="T97" s="141"/>
      <c r="U97" s="141"/>
      <c r="V97" s="141"/>
    </row>
    <row r="98" spans="10:22" s="139" customFormat="1" ht="14.25">
      <c r="J98" s="141"/>
      <c r="L98" s="141"/>
      <c r="M98" s="141"/>
      <c r="N98" s="141"/>
      <c r="S98" s="141"/>
      <c r="T98" s="141"/>
      <c r="U98" s="141"/>
      <c r="V98" s="141"/>
    </row>
    <row r="99" spans="10:22" s="139" customFormat="1" ht="14.25">
      <c r="J99" s="141"/>
      <c r="L99" s="141"/>
      <c r="M99" s="141"/>
      <c r="N99" s="141"/>
      <c r="S99" s="141"/>
      <c r="T99" s="141"/>
      <c r="U99" s="141"/>
      <c r="V99" s="141"/>
    </row>
    <row r="100" spans="10:22" s="139" customFormat="1" ht="14.25">
      <c r="J100" s="141"/>
      <c r="L100" s="141"/>
      <c r="M100" s="141"/>
      <c r="N100" s="141"/>
      <c r="S100" s="141"/>
      <c r="T100" s="141"/>
      <c r="U100" s="141"/>
      <c r="V100" s="141"/>
    </row>
    <row r="101" spans="10:22" s="139" customFormat="1" ht="14.25">
      <c r="J101" s="141"/>
      <c r="L101" s="141"/>
      <c r="M101" s="141"/>
      <c r="N101" s="141"/>
      <c r="S101" s="141"/>
      <c r="T101" s="141"/>
      <c r="U101" s="141"/>
      <c r="V101" s="141"/>
    </row>
    <row r="102" spans="10:22" s="139" customFormat="1" ht="14.25">
      <c r="J102" s="141"/>
      <c r="L102" s="141"/>
      <c r="M102" s="141"/>
      <c r="N102" s="141"/>
      <c r="S102" s="141"/>
      <c r="T102" s="141"/>
      <c r="U102" s="141"/>
      <c r="V102" s="141"/>
    </row>
    <row r="103" spans="10:22" s="139" customFormat="1" ht="14.25">
      <c r="J103" s="141"/>
      <c r="L103" s="141"/>
      <c r="M103" s="141"/>
      <c r="N103" s="141"/>
      <c r="S103" s="141"/>
      <c r="T103" s="141"/>
      <c r="U103" s="141"/>
      <c r="V103" s="141"/>
    </row>
    <row r="104" spans="10:22" s="139" customFormat="1" ht="14.25">
      <c r="J104" s="141"/>
      <c r="L104" s="141"/>
      <c r="M104" s="141"/>
      <c r="N104" s="141"/>
      <c r="S104" s="141"/>
      <c r="T104" s="141"/>
      <c r="U104" s="141"/>
      <c r="V104" s="141"/>
    </row>
    <row r="105" spans="10:22" s="139" customFormat="1" ht="14.25">
      <c r="J105" s="141"/>
      <c r="L105" s="141"/>
      <c r="M105" s="141"/>
      <c r="N105" s="141"/>
      <c r="S105" s="141"/>
      <c r="T105" s="141"/>
      <c r="U105" s="141"/>
      <c r="V105" s="141"/>
    </row>
    <row r="106" spans="10:22" s="139" customFormat="1" ht="14.25">
      <c r="J106" s="141"/>
      <c r="L106" s="141"/>
      <c r="M106" s="141"/>
      <c r="N106" s="141"/>
      <c r="S106" s="141"/>
      <c r="T106" s="141"/>
      <c r="U106" s="141"/>
      <c r="V106" s="141"/>
    </row>
    <row r="107" spans="10:22" s="139" customFormat="1" ht="14.25">
      <c r="J107" s="141"/>
      <c r="L107" s="141"/>
      <c r="M107" s="141"/>
      <c r="N107" s="141"/>
      <c r="S107" s="141"/>
      <c r="T107" s="141"/>
      <c r="U107" s="141"/>
      <c r="V107" s="141"/>
    </row>
    <row r="108" spans="10:22" s="139" customFormat="1" ht="14.25">
      <c r="J108" s="141"/>
      <c r="L108" s="141"/>
      <c r="M108" s="141"/>
      <c r="N108" s="141"/>
      <c r="S108" s="141"/>
      <c r="T108" s="141"/>
      <c r="U108" s="141"/>
      <c r="V108" s="141"/>
    </row>
    <row r="109" spans="10:22" s="139" customFormat="1" ht="14.25">
      <c r="J109" s="141"/>
      <c r="L109" s="141"/>
      <c r="M109" s="141"/>
      <c r="N109" s="141"/>
      <c r="S109" s="141"/>
      <c r="T109" s="141"/>
      <c r="U109" s="141"/>
      <c r="V109" s="141"/>
    </row>
    <row r="110" spans="10:22" s="139" customFormat="1" ht="14.25">
      <c r="J110" s="141"/>
      <c r="L110" s="141"/>
      <c r="M110" s="141"/>
      <c r="N110" s="141"/>
      <c r="S110" s="141"/>
      <c r="T110" s="141"/>
      <c r="U110" s="141"/>
      <c r="V110" s="141"/>
    </row>
    <row r="111" spans="10:22" s="139" customFormat="1" ht="14.25">
      <c r="J111" s="141"/>
      <c r="L111" s="141"/>
      <c r="M111" s="141"/>
      <c r="N111" s="141"/>
      <c r="S111" s="141"/>
      <c r="T111" s="141"/>
      <c r="U111" s="141"/>
      <c r="V111" s="141"/>
    </row>
    <row r="112" spans="10:22" s="139" customFormat="1" ht="14.25">
      <c r="J112" s="141"/>
      <c r="L112" s="141"/>
      <c r="M112" s="141"/>
      <c r="N112" s="141"/>
      <c r="S112" s="141"/>
      <c r="T112" s="141"/>
      <c r="U112" s="141"/>
      <c r="V112" s="141"/>
    </row>
    <row r="113" spans="10:22" s="139" customFormat="1" ht="14.25">
      <c r="J113" s="141"/>
      <c r="L113" s="141"/>
      <c r="M113" s="141"/>
      <c r="N113" s="141"/>
      <c r="S113" s="141"/>
      <c r="T113" s="141"/>
      <c r="U113" s="141"/>
      <c r="V113" s="141"/>
    </row>
    <row r="114" spans="10:22" s="139" customFormat="1" ht="14.25">
      <c r="J114" s="141"/>
      <c r="L114" s="141"/>
      <c r="M114" s="141"/>
      <c r="N114" s="141"/>
      <c r="S114" s="141"/>
      <c r="T114" s="141"/>
      <c r="U114" s="141"/>
      <c r="V114" s="141"/>
    </row>
    <row r="115" spans="10:22" s="139" customFormat="1" ht="14.25">
      <c r="J115" s="141"/>
      <c r="L115" s="141"/>
      <c r="M115" s="141"/>
      <c r="N115" s="141"/>
      <c r="S115" s="141"/>
      <c r="T115" s="141"/>
      <c r="U115" s="141"/>
      <c r="V115" s="141"/>
    </row>
    <row r="116" spans="10:22" s="139" customFormat="1" ht="14.25">
      <c r="J116" s="141"/>
      <c r="L116" s="141"/>
      <c r="M116" s="141"/>
      <c r="N116" s="141"/>
      <c r="S116" s="141"/>
      <c r="T116" s="141"/>
      <c r="U116" s="141"/>
      <c r="V116" s="141"/>
    </row>
    <row r="117" spans="10:22" s="139" customFormat="1" ht="14.25">
      <c r="J117" s="141"/>
      <c r="L117" s="141"/>
      <c r="M117" s="141"/>
      <c r="N117" s="141"/>
      <c r="S117" s="141"/>
      <c r="T117" s="141"/>
      <c r="U117" s="141"/>
      <c r="V117" s="141"/>
    </row>
    <row r="118" spans="10:22" s="139" customFormat="1" ht="14.25">
      <c r="J118" s="141"/>
      <c r="L118" s="141"/>
      <c r="M118" s="141"/>
      <c r="N118" s="141"/>
      <c r="S118" s="141"/>
      <c r="T118" s="141"/>
      <c r="U118" s="141"/>
      <c r="V118" s="141"/>
    </row>
    <row r="119" spans="10:22" s="139" customFormat="1" ht="14.25">
      <c r="J119" s="141"/>
      <c r="L119" s="141"/>
      <c r="M119" s="141"/>
      <c r="N119" s="141"/>
      <c r="S119" s="141"/>
      <c r="T119" s="141"/>
      <c r="U119" s="141"/>
      <c r="V119" s="141"/>
    </row>
    <row r="120" spans="10:22" s="139" customFormat="1" ht="14.25">
      <c r="J120" s="141"/>
      <c r="L120" s="141"/>
      <c r="M120" s="141"/>
      <c r="N120" s="141"/>
      <c r="S120" s="141"/>
      <c r="T120" s="141"/>
      <c r="U120" s="141"/>
      <c r="V120" s="141"/>
    </row>
    <row r="121" spans="10:22" s="139" customFormat="1" ht="14.25">
      <c r="J121" s="141"/>
      <c r="L121" s="141"/>
      <c r="M121" s="141"/>
      <c r="N121" s="141"/>
      <c r="S121" s="141"/>
      <c r="T121" s="141"/>
      <c r="U121" s="141"/>
      <c r="V121" s="141"/>
    </row>
    <row r="122" spans="10:22" s="139" customFormat="1" ht="14.25">
      <c r="J122" s="141"/>
      <c r="L122" s="141"/>
      <c r="M122" s="141"/>
      <c r="N122" s="141"/>
      <c r="S122" s="141"/>
      <c r="T122" s="141"/>
      <c r="U122" s="141"/>
      <c r="V122" s="141"/>
    </row>
    <row r="123" spans="10:22" s="139" customFormat="1" ht="14.25">
      <c r="J123" s="141"/>
      <c r="L123" s="141"/>
      <c r="M123" s="141"/>
      <c r="N123" s="141"/>
      <c r="S123" s="141"/>
      <c r="T123" s="141"/>
      <c r="U123" s="141"/>
      <c r="V123" s="141"/>
    </row>
    <row r="124" spans="10:22" s="139" customFormat="1" ht="14.25">
      <c r="J124" s="141"/>
      <c r="L124" s="141"/>
      <c r="M124" s="141"/>
      <c r="N124" s="141"/>
      <c r="S124" s="141"/>
      <c r="T124" s="141"/>
      <c r="U124" s="141"/>
      <c r="V124" s="141"/>
    </row>
    <row r="125" spans="10:22" s="139" customFormat="1" ht="14.25">
      <c r="J125" s="141"/>
      <c r="L125" s="141"/>
      <c r="M125" s="141"/>
      <c r="N125" s="141"/>
      <c r="S125" s="141"/>
      <c r="T125" s="141"/>
      <c r="U125" s="141"/>
      <c r="V125" s="141"/>
    </row>
    <row r="126" spans="10:22" s="139" customFormat="1" ht="14.25">
      <c r="J126" s="141"/>
      <c r="L126" s="141"/>
      <c r="M126" s="141"/>
      <c r="N126" s="141"/>
      <c r="S126" s="141"/>
      <c r="T126" s="141"/>
      <c r="U126" s="141"/>
      <c r="V126" s="141"/>
    </row>
    <row r="127" spans="10:22" s="139" customFormat="1" ht="14.25">
      <c r="J127" s="141"/>
      <c r="L127" s="141"/>
      <c r="M127" s="141"/>
      <c r="N127" s="141"/>
      <c r="S127" s="141"/>
      <c r="T127" s="141"/>
      <c r="U127" s="141"/>
      <c r="V127" s="141"/>
    </row>
    <row r="128" spans="10:22" s="139" customFormat="1" ht="14.25">
      <c r="J128" s="141"/>
      <c r="L128" s="141"/>
      <c r="M128" s="141"/>
      <c r="N128" s="141"/>
      <c r="S128" s="141"/>
      <c r="T128" s="141"/>
      <c r="U128" s="141"/>
      <c r="V128" s="141"/>
    </row>
    <row r="129" spans="10:22" s="139" customFormat="1" ht="14.25">
      <c r="J129" s="141"/>
      <c r="L129" s="141"/>
      <c r="M129" s="141"/>
      <c r="N129" s="141"/>
      <c r="S129" s="141"/>
      <c r="T129" s="141"/>
      <c r="U129" s="141"/>
      <c r="V129" s="141"/>
    </row>
    <row r="130" spans="10:22" s="139" customFormat="1" ht="14.25">
      <c r="J130" s="141"/>
      <c r="L130" s="141"/>
      <c r="M130" s="141"/>
      <c r="N130" s="141"/>
      <c r="S130" s="141"/>
      <c r="T130" s="141"/>
      <c r="U130" s="141"/>
      <c r="V130" s="141"/>
    </row>
    <row r="131" spans="10:22" s="139" customFormat="1" ht="14.25">
      <c r="J131" s="141"/>
      <c r="L131" s="141"/>
      <c r="M131" s="141"/>
      <c r="N131" s="141"/>
      <c r="S131" s="141"/>
      <c r="T131" s="141"/>
      <c r="U131" s="141"/>
      <c r="V131" s="141"/>
    </row>
    <row r="132" spans="10:22" s="139" customFormat="1" ht="14.25">
      <c r="J132" s="141"/>
      <c r="L132" s="141"/>
      <c r="M132" s="141"/>
      <c r="N132" s="141"/>
      <c r="S132" s="141"/>
      <c r="T132" s="141"/>
      <c r="U132" s="141"/>
      <c r="V132" s="141"/>
    </row>
    <row r="133" spans="10:22" s="139" customFormat="1" ht="14.25">
      <c r="J133" s="141"/>
      <c r="L133" s="141"/>
      <c r="M133" s="141"/>
      <c r="N133" s="141"/>
      <c r="S133" s="141"/>
      <c r="T133" s="141"/>
      <c r="U133" s="141"/>
      <c r="V133" s="141"/>
    </row>
    <row r="134" spans="10:22" s="139" customFormat="1" ht="14.25">
      <c r="J134" s="141"/>
      <c r="L134" s="141"/>
      <c r="M134" s="141"/>
      <c r="N134" s="141"/>
      <c r="S134" s="141"/>
      <c r="T134" s="141"/>
      <c r="U134" s="141"/>
      <c r="V134" s="141"/>
    </row>
    <row r="135" spans="10:22" s="139" customFormat="1" ht="14.25">
      <c r="J135" s="141"/>
      <c r="L135" s="141"/>
      <c r="M135" s="141"/>
      <c r="N135" s="141"/>
      <c r="S135" s="141"/>
      <c r="T135" s="141"/>
      <c r="U135" s="141"/>
      <c r="V135" s="141"/>
    </row>
    <row r="136" spans="10:22" s="139" customFormat="1" ht="14.25">
      <c r="J136" s="141"/>
      <c r="L136" s="141"/>
      <c r="M136" s="141"/>
      <c r="N136" s="141"/>
      <c r="S136" s="141"/>
      <c r="T136" s="141"/>
      <c r="U136" s="141"/>
      <c r="V136" s="141"/>
    </row>
    <row r="137" spans="10:22" s="139" customFormat="1" ht="14.25">
      <c r="J137" s="141"/>
      <c r="L137" s="141"/>
      <c r="M137" s="141"/>
      <c r="N137" s="141"/>
      <c r="S137" s="141"/>
      <c r="T137" s="141"/>
      <c r="U137" s="141"/>
      <c r="V137" s="141"/>
    </row>
    <row r="138" spans="10:22" s="139" customFormat="1" ht="14.25">
      <c r="J138" s="141"/>
      <c r="L138" s="141"/>
      <c r="M138" s="141"/>
      <c r="N138" s="141"/>
      <c r="S138" s="141"/>
      <c r="T138" s="141"/>
      <c r="U138" s="141"/>
      <c r="V138" s="141"/>
    </row>
    <row r="139" spans="10:22" s="139" customFormat="1" ht="14.25">
      <c r="J139" s="141"/>
      <c r="L139" s="141"/>
      <c r="M139" s="141"/>
      <c r="N139" s="141"/>
      <c r="S139" s="141"/>
      <c r="T139" s="141"/>
      <c r="U139" s="141"/>
      <c r="V139" s="141"/>
    </row>
    <row r="140" spans="10:22" s="139" customFormat="1" ht="14.25">
      <c r="J140" s="141"/>
      <c r="L140" s="141"/>
      <c r="M140" s="141"/>
      <c r="N140" s="141"/>
      <c r="S140" s="141"/>
      <c r="T140" s="141"/>
      <c r="U140" s="141"/>
      <c r="V140" s="141"/>
    </row>
    <row r="141" spans="10:22" s="139" customFormat="1" ht="14.25">
      <c r="J141" s="141"/>
      <c r="L141" s="141"/>
      <c r="M141" s="141"/>
      <c r="N141" s="141"/>
      <c r="S141" s="141"/>
      <c r="T141" s="141"/>
      <c r="U141" s="141"/>
      <c r="V141" s="141"/>
    </row>
    <row r="142" spans="10:22" s="139" customFormat="1" ht="14.25">
      <c r="J142" s="141"/>
      <c r="L142" s="141"/>
      <c r="M142" s="141"/>
      <c r="N142" s="141"/>
      <c r="S142" s="141"/>
      <c r="T142" s="141"/>
      <c r="U142" s="141"/>
      <c r="V142" s="141"/>
    </row>
    <row r="143" spans="10:22" s="139" customFormat="1" ht="14.25">
      <c r="J143" s="141"/>
      <c r="L143" s="141"/>
      <c r="M143" s="141"/>
      <c r="N143" s="141"/>
      <c r="S143" s="141"/>
      <c r="T143" s="141"/>
      <c r="U143" s="141"/>
      <c r="V143" s="141"/>
    </row>
    <row r="144" spans="10:22" s="139" customFormat="1" ht="14.25">
      <c r="J144" s="141"/>
      <c r="L144" s="141"/>
      <c r="M144" s="141"/>
      <c r="N144" s="141"/>
      <c r="S144" s="141"/>
      <c r="T144" s="141"/>
      <c r="U144" s="141"/>
      <c r="V144" s="141"/>
    </row>
    <row r="145" spans="10:22" s="139" customFormat="1" ht="14.25">
      <c r="J145" s="141"/>
      <c r="L145" s="141"/>
      <c r="M145" s="141"/>
      <c r="N145" s="141"/>
      <c r="S145" s="141"/>
      <c r="T145" s="141"/>
      <c r="U145" s="141"/>
      <c r="V145" s="141"/>
    </row>
    <row r="146" spans="10:22" s="139" customFormat="1" ht="14.25">
      <c r="J146" s="141"/>
      <c r="L146" s="141"/>
      <c r="M146" s="141"/>
      <c r="N146" s="141"/>
      <c r="S146" s="141"/>
      <c r="T146" s="141"/>
      <c r="U146" s="141"/>
      <c r="V146" s="141"/>
    </row>
    <row r="147" spans="10:22" s="139" customFormat="1" ht="14.25">
      <c r="J147" s="141"/>
      <c r="L147" s="141"/>
      <c r="M147" s="141"/>
      <c r="N147" s="141"/>
      <c r="S147" s="141"/>
      <c r="T147" s="141"/>
      <c r="U147" s="141"/>
      <c r="V147" s="141"/>
    </row>
    <row r="148" spans="10:22" s="139" customFormat="1" ht="14.25">
      <c r="J148" s="141"/>
      <c r="L148" s="141"/>
      <c r="M148" s="141"/>
      <c r="N148" s="141"/>
      <c r="S148" s="141"/>
      <c r="T148" s="141"/>
      <c r="U148" s="141"/>
      <c r="V148" s="141"/>
    </row>
    <row r="149" spans="10:22" s="139" customFormat="1" ht="14.25">
      <c r="J149" s="141"/>
      <c r="L149" s="141"/>
      <c r="M149" s="141"/>
      <c r="N149" s="141"/>
      <c r="S149" s="141"/>
      <c r="T149" s="141"/>
      <c r="U149" s="141"/>
      <c r="V149" s="141"/>
    </row>
    <row r="150" spans="10:22" s="139" customFormat="1" ht="14.25">
      <c r="J150" s="141"/>
      <c r="L150" s="141"/>
      <c r="M150" s="141"/>
      <c r="N150" s="141"/>
      <c r="S150" s="141"/>
      <c r="T150" s="141"/>
      <c r="U150" s="141"/>
      <c r="V150" s="141"/>
    </row>
    <row r="151" spans="10:22" s="139" customFormat="1" ht="14.25">
      <c r="J151" s="141"/>
      <c r="L151" s="141"/>
      <c r="M151" s="141"/>
      <c r="N151" s="141"/>
      <c r="S151" s="141"/>
      <c r="T151" s="141"/>
      <c r="U151" s="141"/>
      <c r="V151" s="141"/>
    </row>
    <row r="152" spans="10:22" s="139" customFormat="1" ht="14.25">
      <c r="J152" s="141"/>
      <c r="L152" s="141"/>
      <c r="M152" s="141"/>
      <c r="N152" s="141"/>
      <c r="S152" s="141"/>
      <c r="T152" s="141"/>
      <c r="U152" s="141"/>
      <c r="V152" s="141"/>
    </row>
    <row r="153" spans="10:22" s="139" customFormat="1" ht="14.25">
      <c r="J153" s="141"/>
      <c r="L153" s="141"/>
      <c r="M153" s="141"/>
      <c r="N153" s="141"/>
      <c r="S153" s="141"/>
      <c r="T153" s="141"/>
      <c r="U153" s="141"/>
      <c r="V153" s="141"/>
    </row>
    <row r="154" spans="10:22" s="139" customFormat="1" ht="14.25">
      <c r="J154" s="141"/>
      <c r="L154" s="141"/>
      <c r="M154" s="141"/>
      <c r="N154" s="141"/>
      <c r="S154" s="141"/>
      <c r="T154" s="141"/>
      <c r="U154" s="141"/>
      <c r="V154" s="141"/>
    </row>
    <row r="155" spans="10:22" s="139" customFormat="1" ht="14.25">
      <c r="J155" s="141"/>
      <c r="L155" s="141"/>
      <c r="M155" s="141"/>
      <c r="N155" s="141"/>
      <c r="S155" s="141"/>
      <c r="T155" s="141"/>
      <c r="U155" s="141"/>
      <c r="V155" s="141"/>
    </row>
    <row r="156" spans="10:22" s="139" customFormat="1" ht="14.25">
      <c r="J156" s="141"/>
      <c r="L156" s="141"/>
      <c r="M156" s="141"/>
      <c r="N156" s="141"/>
      <c r="S156" s="141"/>
      <c r="T156" s="141"/>
      <c r="U156" s="141"/>
      <c r="V156" s="141"/>
    </row>
    <row r="157" spans="10:22" s="139" customFormat="1" ht="14.25">
      <c r="J157" s="141"/>
      <c r="L157" s="141"/>
      <c r="M157" s="141"/>
      <c r="N157" s="141"/>
      <c r="S157" s="141"/>
      <c r="T157" s="141"/>
      <c r="U157" s="141"/>
      <c r="V157" s="141"/>
    </row>
    <row r="158" spans="10:22" s="139" customFormat="1" ht="14.25">
      <c r="J158" s="141"/>
      <c r="L158" s="141"/>
      <c r="M158" s="141"/>
      <c r="N158" s="141"/>
      <c r="S158" s="141"/>
      <c r="T158" s="141"/>
      <c r="U158" s="141"/>
      <c r="V158" s="141"/>
    </row>
    <row r="159" spans="10:22" s="139" customFormat="1" ht="14.25">
      <c r="J159" s="141"/>
      <c r="L159" s="141"/>
      <c r="M159" s="141"/>
      <c r="N159" s="141"/>
      <c r="S159" s="141"/>
      <c r="T159" s="141"/>
      <c r="U159" s="141"/>
      <c r="V159" s="141"/>
    </row>
    <row r="160" spans="10:22" s="139" customFormat="1" ht="14.25">
      <c r="J160" s="141"/>
      <c r="L160" s="141"/>
      <c r="M160" s="141"/>
      <c r="N160" s="141"/>
      <c r="S160" s="141"/>
      <c r="T160" s="141"/>
      <c r="U160" s="141"/>
      <c r="V160" s="141"/>
    </row>
    <row r="161" spans="10:22" s="139" customFormat="1" ht="14.25">
      <c r="J161" s="141"/>
      <c r="L161" s="141"/>
      <c r="M161" s="141"/>
      <c r="N161" s="141"/>
      <c r="S161" s="141"/>
      <c r="T161" s="141"/>
      <c r="U161" s="141"/>
      <c r="V161" s="141"/>
    </row>
    <row r="162" spans="10:22" s="139" customFormat="1" ht="14.25">
      <c r="J162" s="141"/>
      <c r="L162" s="141"/>
      <c r="M162" s="141"/>
      <c r="N162" s="141"/>
      <c r="S162" s="141"/>
      <c r="T162" s="141"/>
      <c r="U162" s="141"/>
      <c r="V162" s="141"/>
    </row>
    <row r="163" spans="10:22" s="139" customFormat="1" ht="14.25">
      <c r="J163" s="141"/>
      <c r="L163" s="141"/>
      <c r="M163" s="141"/>
      <c r="N163" s="141"/>
      <c r="S163" s="141"/>
      <c r="T163" s="141"/>
      <c r="U163" s="141"/>
      <c r="V163" s="141"/>
    </row>
    <row r="164" spans="10:22" s="139" customFormat="1" ht="14.25">
      <c r="J164" s="141"/>
      <c r="L164" s="141"/>
      <c r="M164" s="141"/>
      <c r="N164" s="141"/>
      <c r="S164" s="141"/>
      <c r="T164" s="141"/>
      <c r="U164" s="141"/>
      <c r="V164" s="141"/>
    </row>
    <row r="165" spans="10:22" s="139" customFormat="1" ht="14.25">
      <c r="J165" s="141"/>
      <c r="L165" s="141"/>
      <c r="M165" s="141"/>
      <c r="N165" s="141"/>
      <c r="S165" s="141"/>
      <c r="T165" s="141"/>
      <c r="U165" s="141"/>
      <c r="V165" s="141"/>
    </row>
    <row r="166" spans="10:22" s="139" customFormat="1" ht="14.25">
      <c r="J166" s="141"/>
      <c r="L166" s="141"/>
      <c r="M166" s="141"/>
      <c r="N166" s="141"/>
      <c r="S166" s="141"/>
      <c r="T166" s="141"/>
      <c r="U166" s="141"/>
      <c r="V166" s="141"/>
    </row>
    <row r="167" spans="10:22" s="139" customFormat="1" ht="14.25">
      <c r="J167" s="141"/>
      <c r="L167" s="141"/>
      <c r="M167" s="141"/>
      <c r="N167" s="141"/>
      <c r="S167" s="141"/>
      <c r="T167" s="141"/>
      <c r="U167" s="141"/>
      <c r="V167" s="141"/>
    </row>
    <row r="168" spans="10:22" s="139" customFormat="1" ht="14.25">
      <c r="J168" s="141"/>
      <c r="L168" s="141"/>
      <c r="M168" s="141"/>
      <c r="N168" s="141"/>
      <c r="S168" s="141"/>
      <c r="T168" s="141"/>
      <c r="U168" s="141"/>
      <c r="V168" s="141"/>
    </row>
    <row r="169" spans="10:22" s="139" customFormat="1" ht="14.25">
      <c r="J169" s="141"/>
      <c r="L169" s="141"/>
      <c r="M169" s="141"/>
      <c r="N169" s="141"/>
      <c r="S169" s="141"/>
      <c r="T169" s="141"/>
      <c r="U169" s="141"/>
      <c r="V169" s="141"/>
    </row>
    <row r="170" spans="10:22" s="139" customFormat="1" ht="14.25">
      <c r="J170" s="141"/>
      <c r="L170" s="141"/>
      <c r="M170" s="141"/>
      <c r="N170" s="141"/>
      <c r="S170" s="141"/>
      <c r="T170" s="141"/>
      <c r="U170" s="141"/>
      <c r="V170" s="141"/>
    </row>
    <row r="171" spans="10:22" s="139" customFormat="1" ht="14.25">
      <c r="J171" s="141"/>
      <c r="L171" s="141"/>
      <c r="M171" s="141"/>
      <c r="N171" s="141"/>
      <c r="S171" s="141"/>
      <c r="T171" s="141"/>
      <c r="U171" s="141"/>
      <c r="V171" s="141"/>
    </row>
    <row r="172" spans="10:22" s="139" customFormat="1" ht="14.25">
      <c r="J172" s="141"/>
      <c r="L172" s="141"/>
      <c r="M172" s="141"/>
      <c r="N172" s="141"/>
      <c r="S172" s="141"/>
      <c r="T172" s="141"/>
      <c r="U172" s="141"/>
      <c r="V172" s="141"/>
    </row>
    <row r="173" spans="10:22" s="139" customFormat="1" ht="14.25">
      <c r="J173" s="141"/>
      <c r="L173" s="141"/>
      <c r="M173" s="141"/>
      <c r="N173" s="141"/>
      <c r="S173" s="141"/>
      <c r="T173" s="141"/>
      <c r="U173" s="141"/>
      <c r="V173" s="141"/>
    </row>
    <row r="174" spans="10:22" s="139" customFormat="1" ht="14.25">
      <c r="J174" s="141"/>
      <c r="L174" s="141"/>
      <c r="M174" s="141"/>
      <c r="N174" s="141"/>
      <c r="S174" s="141"/>
      <c r="T174" s="141"/>
      <c r="U174" s="141"/>
      <c r="V174" s="141"/>
    </row>
    <row r="175" spans="10:22" s="139" customFormat="1" ht="14.25">
      <c r="J175" s="141"/>
      <c r="L175" s="141"/>
      <c r="M175" s="141"/>
      <c r="N175" s="141"/>
      <c r="S175" s="141"/>
      <c r="T175" s="141"/>
      <c r="U175" s="141"/>
      <c r="V175" s="141"/>
    </row>
    <row r="176" spans="10:22" s="139" customFormat="1" ht="14.25">
      <c r="J176" s="141"/>
      <c r="L176" s="141"/>
      <c r="M176" s="141"/>
      <c r="N176" s="141"/>
      <c r="S176" s="141"/>
      <c r="T176" s="141"/>
      <c r="U176" s="141"/>
      <c r="V176" s="141"/>
    </row>
    <row r="177" spans="10:22" s="139" customFormat="1" ht="14.25">
      <c r="J177" s="141"/>
      <c r="L177" s="141"/>
      <c r="M177" s="141"/>
      <c r="N177" s="141"/>
      <c r="S177" s="141"/>
      <c r="T177" s="141"/>
      <c r="U177" s="141"/>
      <c r="V177" s="141"/>
    </row>
    <row r="178" spans="10:22" s="139" customFormat="1" ht="14.25">
      <c r="J178" s="141"/>
      <c r="L178" s="141"/>
      <c r="M178" s="141"/>
      <c r="N178" s="141"/>
      <c r="S178" s="141"/>
      <c r="T178" s="141"/>
      <c r="U178" s="141"/>
      <c r="V178" s="141"/>
    </row>
    <row r="179" spans="10:22" s="139" customFormat="1" ht="14.25">
      <c r="J179" s="141"/>
      <c r="L179" s="141"/>
      <c r="M179" s="141"/>
      <c r="N179" s="141"/>
      <c r="S179" s="141"/>
      <c r="T179" s="141"/>
      <c r="U179" s="141"/>
      <c r="V179" s="141"/>
    </row>
    <row r="180" spans="10:22" s="139" customFormat="1" ht="14.25">
      <c r="J180" s="141"/>
      <c r="L180" s="141"/>
      <c r="M180" s="141"/>
      <c r="N180" s="141"/>
      <c r="S180" s="141"/>
      <c r="T180" s="141"/>
      <c r="U180" s="141"/>
      <c r="V180" s="141"/>
    </row>
    <row r="181" spans="10:22" s="139" customFormat="1" ht="14.25">
      <c r="J181" s="141"/>
      <c r="L181" s="141"/>
      <c r="M181" s="141"/>
      <c r="N181" s="141"/>
      <c r="S181" s="141"/>
      <c r="T181" s="141"/>
      <c r="U181" s="141"/>
      <c r="V181" s="141"/>
    </row>
    <row r="182" spans="10:22" s="139" customFormat="1" ht="14.25">
      <c r="J182" s="141"/>
      <c r="L182" s="141"/>
      <c r="M182" s="141"/>
      <c r="N182" s="141"/>
      <c r="S182" s="141"/>
      <c r="T182" s="141"/>
      <c r="U182" s="141"/>
      <c r="V182" s="141"/>
    </row>
    <row r="183" spans="10:22" s="139" customFormat="1" ht="14.25">
      <c r="J183" s="141"/>
      <c r="L183" s="141"/>
      <c r="M183" s="141"/>
      <c r="N183" s="141"/>
      <c r="S183" s="141"/>
      <c r="T183" s="141"/>
      <c r="U183" s="141"/>
      <c r="V183" s="141"/>
    </row>
    <row r="184" spans="10:22" s="139" customFormat="1" ht="14.25">
      <c r="J184" s="141"/>
      <c r="L184" s="141"/>
      <c r="M184" s="141"/>
      <c r="N184" s="141"/>
      <c r="S184" s="141"/>
      <c r="T184" s="141"/>
      <c r="U184" s="141"/>
      <c r="V184" s="141"/>
    </row>
    <row r="185" spans="10:22" s="139" customFormat="1" ht="14.25">
      <c r="J185" s="141"/>
      <c r="L185" s="141"/>
      <c r="M185" s="141"/>
      <c r="N185" s="141"/>
      <c r="S185" s="141"/>
      <c r="T185" s="141"/>
      <c r="U185" s="141"/>
      <c r="V185" s="141"/>
    </row>
    <row r="186" spans="10:22" s="139" customFormat="1" ht="14.25">
      <c r="J186" s="141"/>
      <c r="L186" s="141"/>
      <c r="M186" s="141"/>
      <c r="N186" s="141"/>
      <c r="S186" s="141"/>
      <c r="T186" s="141"/>
      <c r="U186" s="141"/>
      <c r="V186" s="141"/>
    </row>
    <row r="187" spans="10:22" s="139" customFormat="1" ht="14.25">
      <c r="J187" s="141"/>
      <c r="L187" s="141"/>
      <c r="M187" s="141"/>
      <c r="N187" s="141"/>
      <c r="S187" s="141"/>
      <c r="T187" s="141"/>
      <c r="U187" s="141"/>
      <c r="V187" s="141"/>
    </row>
    <row r="188" spans="10:22" s="139" customFormat="1" ht="14.25">
      <c r="J188" s="141"/>
      <c r="L188" s="141"/>
      <c r="M188" s="141"/>
      <c r="N188" s="141"/>
      <c r="S188" s="141"/>
      <c r="T188" s="141"/>
      <c r="U188" s="141"/>
      <c r="V188" s="141"/>
    </row>
    <row r="189" spans="10:22" s="139" customFormat="1" ht="14.25">
      <c r="J189" s="141"/>
      <c r="L189" s="141"/>
      <c r="M189" s="141"/>
      <c r="N189" s="141"/>
      <c r="S189" s="141"/>
      <c r="T189" s="141"/>
      <c r="U189" s="141"/>
      <c r="V189" s="141"/>
    </row>
    <row r="190" spans="10:22" s="139" customFormat="1" ht="14.25">
      <c r="J190" s="141"/>
      <c r="L190" s="141"/>
      <c r="M190" s="141"/>
      <c r="N190" s="141"/>
      <c r="S190" s="141"/>
      <c r="T190" s="141"/>
      <c r="U190" s="141"/>
      <c r="V190" s="141"/>
    </row>
    <row r="191" spans="10:22" s="139" customFormat="1" ht="14.25">
      <c r="J191" s="141"/>
      <c r="L191" s="141"/>
      <c r="M191" s="141"/>
      <c r="N191" s="141"/>
      <c r="S191" s="141"/>
      <c r="T191" s="141"/>
      <c r="U191" s="141"/>
      <c r="V191" s="141"/>
    </row>
    <row r="192" spans="10:22" s="139" customFormat="1" ht="14.25">
      <c r="J192" s="141"/>
      <c r="L192" s="141"/>
      <c r="M192" s="141"/>
      <c r="N192" s="141"/>
      <c r="S192" s="141"/>
      <c r="T192" s="141"/>
      <c r="U192" s="141"/>
      <c r="V192" s="141"/>
    </row>
    <row r="193" spans="10:22" s="139" customFormat="1" ht="14.25">
      <c r="J193" s="141"/>
      <c r="L193" s="141"/>
      <c r="M193" s="141"/>
      <c r="N193" s="141"/>
      <c r="S193" s="141"/>
      <c r="T193" s="141"/>
      <c r="U193" s="141"/>
      <c r="V193" s="141"/>
    </row>
    <row r="194" spans="10:22" s="139" customFormat="1" ht="14.25">
      <c r="J194" s="141"/>
      <c r="L194" s="141"/>
      <c r="M194" s="141"/>
      <c r="N194" s="141"/>
      <c r="S194" s="141"/>
      <c r="T194" s="141"/>
      <c r="U194" s="141"/>
      <c r="V194" s="141"/>
    </row>
    <row r="195" spans="10:22" s="139" customFormat="1" ht="14.25">
      <c r="J195" s="141"/>
      <c r="L195" s="141"/>
      <c r="M195" s="141"/>
      <c r="N195" s="141"/>
      <c r="S195" s="141"/>
      <c r="T195" s="141"/>
      <c r="U195" s="141"/>
      <c r="V195" s="141"/>
    </row>
    <row r="196" spans="10:22" s="139" customFormat="1" ht="14.25">
      <c r="J196" s="141"/>
      <c r="L196" s="141"/>
      <c r="M196" s="141"/>
      <c r="N196" s="141"/>
      <c r="S196" s="141"/>
      <c r="T196" s="141"/>
      <c r="U196" s="141"/>
      <c r="V196" s="141"/>
    </row>
    <row r="197" spans="10:22" s="139" customFormat="1" ht="14.25">
      <c r="J197" s="141"/>
      <c r="L197" s="141"/>
      <c r="M197" s="141"/>
      <c r="N197" s="141"/>
      <c r="S197" s="141"/>
      <c r="T197" s="141"/>
      <c r="U197" s="141"/>
      <c r="V197" s="141"/>
    </row>
    <row r="198" spans="10:22" s="139" customFormat="1" ht="14.25">
      <c r="J198" s="141"/>
      <c r="L198" s="141"/>
      <c r="M198" s="141"/>
      <c r="N198" s="141"/>
      <c r="S198" s="141"/>
      <c r="T198" s="141"/>
      <c r="U198" s="141"/>
      <c r="V198" s="141"/>
    </row>
    <row r="199" spans="10:22" s="139" customFormat="1" ht="14.25">
      <c r="J199" s="141"/>
      <c r="L199" s="141"/>
      <c r="M199" s="141"/>
      <c r="N199" s="141"/>
      <c r="S199" s="141"/>
      <c r="T199" s="141"/>
      <c r="U199" s="141"/>
      <c r="V199" s="141"/>
    </row>
    <row r="200" spans="10:22" s="139" customFormat="1" ht="14.25">
      <c r="J200" s="141"/>
      <c r="L200" s="141"/>
      <c r="M200" s="141"/>
      <c r="N200" s="141"/>
      <c r="S200" s="141"/>
      <c r="T200" s="141"/>
      <c r="U200" s="141"/>
      <c r="V200" s="141"/>
    </row>
    <row r="201" spans="10:22" s="139" customFormat="1" ht="14.25">
      <c r="J201" s="141"/>
      <c r="L201" s="141"/>
      <c r="M201" s="141"/>
      <c r="N201" s="141"/>
      <c r="S201" s="141"/>
      <c r="T201" s="141"/>
      <c r="U201" s="141"/>
      <c r="V201" s="141"/>
    </row>
    <row r="202" spans="10:22" s="139" customFormat="1" ht="14.25">
      <c r="J202" s="141"/>
      <c r="L202" s="141"/>
      <c r="M202" s="141"/>
      <c r="N202" s="141"/>
      <c r="S202" s="141"/>
      <c r="T202" s="141"/>
      <c r="U202" s="141"/>
      <c r="V202" s="141"/>
    </row>
    <row r="203" spans="10:22" s="139" customFormat="1" ht="14.25">
      <c r="J203" s="141"/>
      <c r="L203" s="141"/>
      <c r="M203" s="141"/>
      <c r="N203" s="141"/>
      <c r="S203" s="141"/>
      <c r="T203" s="141"/>
      <c r="U203" s="141"/>
      <c r="V203" s="141"/>
    </row>
    <row r="204" spans="10:22" s="139" customFormat="1" ht="14.25">
      <c r="J204" s="141"/>
      <c r="L204" s="141"/>
      <c r="M204" s="141"/>
      <c r="N204" s="141"/>
      <c r="S204" s="141"/>
      <c r="T204" s="141"/>
      <c r="U204" s="141"/>
      <c r="V204" s="141"/>
    </row>
    <row r="205" spans="10:22" s="139" customFormat="1" ht="14.25">
      <c r="J205" s="141"/>
      <c r="L205" s="141"/>
      <c r="M205" s="141"/>
      <c r="N205" s="141"/>
      <c r="S205" s="141"/>
      <c r="T205" s="141"/>
      <c r="U205" s="141"/>
      <c r="V205" s="141"/>
    </row>
    <row r="206" spans="10:22" s="139" customFormat="1" ht="14.25">
      <c r="J206" s="141"/>
      <c r="L206" s="141"/>
      <c r="M206" s="141"/>
      <c r="N206" s="141"/>
      <c r="S206" s="141"/>
      <c r="T206" s="141"/>
      <c r="U206" s="141"/>
      <c r="V206" s="141"/>
    </row>
    <row r="207" spans="10:22" s="139" customFormat="1" ht="14.25">
      <c r="J207" s="141"/>
      <c r="L207" s="141"/>
      <c r="M207" s="141"/>
      <c r="N207" s="141"/>
      <c r="S207" s="141"/>
      <c r="T207" s="141"/>
      <c r="U207" s="141"/>
      <c r="V207" s="141"/>
    </row>
    <row r="208" spans="10:22" s="139" customFormat="1" ht="14.25">
      <c r="J208" s="141"/>
      <c r="L208" s="141"/>
      <c r="M208" s="141"/>
      <c r="N208" s="141"/>
      <c r="S208" s="141"/>
      <c r="T208" s="141"/>
      <c r="U208" s="141"/>
      <c r="V208" s="141"/>
    </row>
    <row r="209" spans="10:22" s="139" customFormat="1" ht="14.25">
      <c r="J209" s="141"/>
      <c r="L209" s="141"/>
      <c r="M209" s="141"/>
      <c r="N209" s="141"/>
      <c r="S209" s="141"/>
      <c r="T209" s="141"/>
      <c r="U209" s="141"/>
      <c r="V209" s="141"/>
    </row>
    <row r="210" spans="10:22" s="139" customFormat="1" ht="14.25">
      <c r="J210" s="141"/>
      <c r="L210" s="141"/>
      <c r="M210" s="141"/>
      <c r="N210" s="141"/>
      <c r="S210" s="141"/>
      <c r="T210" s="141"/>
      <c r="U210" s="141"/>
      <c r="V210" s="141"/>
    </row>
    <row r="211" spans="10:22" s="139" customFormat="1" ht="14.25">
      <c r="J211" s="141"/>
      <c r="L211" s="141"/>
      <c r="M211" s="141"/>
      <c r="N211" s="141"/>
      <c r="S211" s="141"/>
      <c r="T211" s="141"/>
      <c r="U211" s="141"/>
      <c r="V211" s="141"/>
    </row>
    <row r="212" spans="10:22" s="139" customFormat="1" ht="14.25">
      <c r="J212" s="141"/>
      <c r="L212" s="141"/>
      <c r="M212" s="141"/>
      <c r="N212" s="141"/>
      <c r="S212" s="141"/>
      <c r="T212" s="141"/>
      <c r="U212" s="141"/>
      <c r="V212" s="141"/>
    </row>
    <row r="213" spans="10:22" s="139" customFormat="1" ht="14.25">
      <c r="J213" s="141"/>
      <c r="L213" s="141"/>
      <c r="M213" s="141"/>
      <c r="N213" s="141"/>
      <c r="S213" s="141"/>
      <c r="T213" s="141"/>
      <c r="U213" s="141"/>
      <c r="V213" s="141"/>
    </row>
    <row r="214" spans="10:22" s="139" customFormat="1" ht="14.25">
      <c r="J214" s="141"/>
      <c r="L214" s="141"/>
      <c r="M214" s="141"/>
      <c r="N214" s="141"/>
      <c r="S214" s="141"/>
      <c r="T214" s="141"/>
      <c r="U214" s="141"/>
      <c r="V214" s="141"/>
    </row>
    <row r="215" spans="10:22" s="139" customFormat="1" ht="14.25">
      <c r="J215" s="141"/>
      <c r="L215" s="141"/>
      <c r="M215" s="141"/>
      <c r="N215" s="141"/>
      <c r="S215" s="141"/>
      <c r="T215" s="141"/>
      <c r="U215" s="141"/>
      <c r="V215" s="141"/>
    </row>
    <row r="216" spans="10:22" s="139" customFormat="1" ht="14.25">
      <c r="J216" s="141"/>
      <c r="L216" s="141"/>
      <c r="M216" s="141"/>
      <c r="N216" s="141"/>
      <c r="S216" s="141"/>
      <c r="T216" s="141"/>
      <c r="U216" s="141"/>
      <c r="V216" s="141"/>
    </row>
    <row r="217" spans="10:22" s="139" customFormat="1" ht="14.25">
      <c r="J217" s="141"/>
      <c r="L217" s="141"/>
      <c r="M217" s="141"/>
      <c r="N217" s="141"/>
      <c r="S217" s="141"/>
      <c r="T217" s="141"/>
      <c r="U217" s="141"/>
      <c r="V217" s="141"/>
    </row>
    <row r="218" spans="10:22" s="139" customFormat="1" ht="14.25">
      <c r="J218" s="141"/>
      <c r="L218" s="141"/>
      <c r="M218" s="141"/>
      <c r="N218" s="141"/>
      <c r="S218" s="141"/>
      <c r="T218" s="141"/>
      <c r="U218" s="141"/>
      <c r="V218" s="141"/>
    </row>
    <row r="219" spans="10:22" s="139" customFormat="1" ht="14.25">
      <c r="J219" s="141"/>
      <c r="L219" s="141"/>
      <c r="M219" s="141"/>
      <c r="N219" s="141"/>
      <c r="S219" s="141"/>
      <c r="T219" s="141"/>
      <c r="U219" s="141"/>
      <c r="V219" s="141"/>
    </row>
    <row r="220" spans="10:22" s="139" customFormat="1" ht="14.25">
      <c r="J220" s="141"/>
      <c r="L220" s="141"/>
      <c r="M220" s="141"/>
      <c r="N220" s="141"/>
      <c r="S220" s="141"/>
      <c r="T220" s="141"/>
      <c r="U220" s="141"/>
      <c r="V220" s="141"/>
    </row>
    <row r="221" spans="10:22" s="139" customFormat="1" ht="14.25">
      <c r="J221" s="141"/>
      <c r="L221" s="141"/>
      <c r="M221" s="141"/>
      <c r="N221" s="141"/>
      <c r="S221" s="141"/>
      <c r="T221" s="141"/>
      <c r="U221" s="141"/>
      <c r="V221" s="141"/>
    </row>
    <row r="222" spans="10:22" s="139" customFormat="1" ht="14.25">
      <c r="J222" s="141"/>
      <c r="L222" s="141"/>
      <c r="M222" s="141"/>
      <c r="N222" s="141"/>
      <c r="S222" s="141"/>
      <c r="T222" s="141"/>
      <c r="U222" s="141"/>
      <c r="V222" s="141"/>
    </row>
    <row r="223" spans="10:22" s="139" customFormat="1" ht="14.25">
      <c r="J223" s="141"/>
      <c r="L223" s="141"/>
      <c r="M223" s="141"/>
      <c r="N223" s="141"/>
      <c r="S223" s="141"/>
      <c r="T223" s="141"/>
      <c r="U223" s="141"/>
      <c r="V223" s="141"/>
    </row>
    <row r="224" spans="10:22" s="139" customFormat="1" ht="14.25">
      <c r="J224" s="141"/>
      <c r="L224" s="141"/>
      <c r="M224" s="141"/>
      <c r="N224" s="141"/>
      <c r="S224" s="141"/>
      <c r="T224" s="141"/>
      <c r="U224" s="141"/>
      <c r="V224" s="141"/>
    </row>
    <row r="225" spans="10:22" s="139" customFormat="1" ht="14.25">
      <c r="J225" s="141"/>
      <c r="L225" s="141"/>
      <c r="M225" s="141"/>
      <c r="N225" s="141"/>
      <c r="S225" s="141"/>
      <c r="T225" s="141"/>
      <c r="U225" s="141"/>
      <c r="V225" s="141"/>
    </row>
    <row r="226" spans="10:22" s="139" customFormat="1" ht="14.25">
      <c r="J226" s="141"/>
      <c r="L226" s="141"/>
      <c r="M226" s="141"/>
      <c r="N226" s="141"/>
      <c r="S226" s="141"/>
      <c r="T226" s="141"/>
      <c r="U226" s="141"/>
      <c r="V226" s="141"/>
    </row>
    <row r="227" spans="10:22" s="139" customFormat="1" ht="14.25">
      <c r="J227" s="141"/>
      <c r="L227" s="141"/>
      <c r="M227" s="141"/>
      <c r="N227" s="141"/>
      <c r="S227" s="141"/>
      <c r="T227" s="141"/>
      <c r="U227" s="141"/>
      <c r="V227" s="141"/>
    </row>
    <row r="228" spans="10:22" s="139" customFormat="1" ht="14.25">
      <c r="J228" s="141"/>
      <c r="L228" s="141"/>
      <c r="M228" s="141"/>
      <c r="N228" s="141"/>
      <c r="S228" s="141"/>
      <c r="T228" s="141"/>
      <c r="U228" s="141"/>
      <c r="V228" s="141"/>
    </row>
    <row r="229" spans="10:22" s="139" customFormat="1" ht="14.25">
      <c r="J229" s="141"/>
      <c r="L229" s="141"/>
      <c r="M229" s="141"/>
      <c r="N229" s="141"/>
      <c r="S229" s="141"/>
      <c r="T229" s="141"/>
      <c r="U229" s="141"/>
      <c r="V229" s="141"/>
    </row>
    <row r="230" spans="10:22" s="139" customFormat="1" ht="14.25">
      <c r="J230" s="141"/>
      <c r="L230" s="141"/>
      <c r="M230" s="141"/>
      <c r="N230" s="141"/>
      <c r="S230" s="141"/>
      <c r="T230" s="141"/>
      <c r="U230" s="141"/>
      <c r="V230" s="141"/>
    </row>
    <row r="231" spans="10:22" s="139" customFormat="1" ht="14.25">
      <c r="J231" s="141"/>
      <c r="L231" s="141"/>
      <c r="M231" s="141"/>
      <c r="N231" s="141"/>
      <c r="S231" s="141"/>
      <c r="T231" s="141"/>
      <c r="U231" s="141"/>
      <c r="V231" s="141"/>
    </row>
    <row r="232" spans="10:22" s="139" customFormat="1" ht="14.25">
      <c r="J232" s="141"/>
      <c r="L232" s="141"/>
      <c r="M232" s="141"/>
      <c r="N232" s="141"/>
      <c r="S232" s="141"/>
      <c r="T232" s="141"/>
      <c r="U232" s="141"/>
      <c r="V232" s="141"/>
    </row>
    <row r="233" spans="10:22" s="139" customFormat="1" ht="14.25">
      <c r="J233" s="141"/>
      <c r="L233" s="141"/>
      <c r="M233" s="141"/>
      <c r="N233" s="141"/>
      <c r="S233" s="141"/>
      <c r="T233" s="141"/>
      <c r="U233" s="141"/>
      <c r="V233" s="141"/>
    </row>
    <row r="234" spans="10:22" s="139" customFormat="1" ht="14.25">
      <c r="J234" s="141"/>
      <c r="L234" s="141"/>
      <c r="M234" s="141"/>
      <c r="N234" s="141"/>
      <c r="S234" s="141"/>
      <c r="T234" s="141"/>
      <c r="U234" s="141"/>
      <c r="V234" s="141"/>
    </row>
    <row r="235" spans="10:22" s="139" customFormat="1" ht="14.25">
      <c r="J235" s="141"/>
      <c r="L235" s="141"/>
      <c r="M235" s="141"/>
      <c r="N235" s="141"/>
      <c r="S235" s="141"/>
      <c r="T235" s="141"/>
      <c r="U235" s="141"/>
      <c r="V235" s="141"/>
    </row>
    <row r="236" spans="10:22" s="139" customFormat="1" ht="14.25">
      <c r="J236" s="141"/>
      <c r="L236" s="141"/>
      <c r="M236" s="141"/>
      <c r="N236" s="141"/>
      <c r="S236" s="141"/>
      <c r="T236" s="141"/>
      <c r="U236" s="141"/>
      <c r="V236" s="141"/>
    </row>
    <row r="237" spans="10:22" s="139" customFormat="1" ht="14.25">
      <c r="J237" s="141"/>
      <c r="L237" s="141"/>
      <c r="M237" s="141"/>
      <c r="N237" s="141"/>
      <c r="S237" s="141"/>
      <c r="T237" s="141"/>
      <c r="U237" s="141"/>
      <c r="V237" s="141"/>
    </row>
    <row r="238" spans="10:22" s="139" customFormat="1" ht="14.25">
      <c r="J238" s="141"/>
      <c r="L238" s="141"/>
      <c r="M238" s="141"/>
      <c r="N238" s="141"/>
      <c r="S238" s="141"/>
      <c r="T238" s="141"/>
      <c r="U238" s="141"/>
      <c r="V238" s="141"/>
    </row>
    <row r="239" spans="10:22" s="139" customFormat="1" ht="14.25">
      <c r="J239" s="141"/>
      <c r="L239" s="141"/>
      <c r="M239" s="141"/>
      <c r="N239" s="141"/>
      <c r="S239" s="141"/>
      <c r="T239" s="141"/>
      <c r="U239" s="141"/>
      <c r="V239" s="141"/>
    </row>
    <row r="240" spans="10:22" s="139" customFormat="1" ht="14.25">
      <c r="J240" s="141"/>
      <c r="L240" s="141"/>
      <c r="M240" s="141"/>
      <c r="N240" s="141"/>
      <c r="S240" s="141"/>
      <c r="T240" s="141"/>
      <c r="U240" s="141"/>
      <c r="V240" s="141"/>
    </row>
    <row r="241" spans="10:22" s="139" customFormat="1" ht="14.25">
      <c r="J241" s="141"/>
      <c r="L241" s="141"/>
      <c r="M241" s="141"/>
      <c r="N241" s="141"/>
      <c r="S241" s="141"/>
      <c r="T241" s="141"/>
      <c r="U241" s="141"/>
      <c r="V241" s="141"/>
    </row>
    <row r="242" spans="10:22" s="139" customFormat="1" ht="14.25">
      <c r="J242" s="141"/>
      <c r="L242" s="141"/>
      <c r="M242" s="141"/>
      <c r="N242" s="141"/>
      <c r="S242" s="141"/>
      <c r="T242" s="141"/>
      <c r="U242" s="141"/>
      <c r="V242" s="141"/>
    </row>
    <row r="243" spans="10:22" s="139" customFormat="1" ht="14.25">
      <c r="J243" s="141"/>
      <c r="L243" s="141"/>
      <c r="M243" s="141"/>
      <c r="N243" s="141"/>
      <c r="S243" s="141"/>
      <c r="T243" s="141"/>
      <c r="U243" s="141"/>
      <c r="V243" s="141"/>
    </row>
    <row r="244" spans="10:22" s="139" customFormat="1" ht="14.25">
      <c r="J244" s="141"/>
      <c r="L244" s="141"/>
      <c r="M244" s="141"/>
      <c r="N244" s="141"/>
      <c r="S244" s="141"/>
      <c r="T244" s="141"/>
      <c r="U244" s="141"/>
      <c r="V244" s="141"/>
    </row>
    <row r="245" spans="10:22" s="139" customFormat="1" ht="14.25">
      <c r="J245" s="141"/>
      <c r="L245" s="141"/>
      <c r="M245" s="141"/>
      <c r="N245" s="141"/>
      <c r="S245" s="141"/>
      <c r="T245" s="141"/>
      <c r="U245" s="141"/>
      <c r="V245" s="141"/>
    </row>
    <row r="246" spans="10:22" s="139" customFormat="1" ht="14.25">
      <c r="J246" s="141"/>
      <c r="L246" s="141"/>
      <c r="M246" s="141"/>
      <c r="N246" s="141"/>
      <c r="S246" s="141"/>
      <c r="T246" s="141"/>
      <c r="U246" s="141"/>
      <c r="V246" s="141"/>
    </row>
    <row r="247" spans="10:22" s="139" customFormat="1" ht="14.25">
      <c r="J247" s="141"/>
      <c r="L247" s="141"/>
      <c r="M247" s="141"/>
      <c r="N247" s="141"/>
      <c r="S247" s="141"/>
      <c r="T247" s="141"/>
      <c r="U247" s="141"/>
      <c r="V247" s="141"/>
    </row>
    <row r="248" spans="10:22" s="139" customFormat="1" ht="14.25">
      <c r="J248" s="141"/>
      <c r="L248" s="141"/>
      <c r="M248" s="141"/>
      <c r="N248" s="141"/>
      <c r="S248" s="141"/>
      <c r="T248" s="141"/>
      <c r="U248" s="141"/>
      <c r="V248" s="141"/>
    </row>
    <row r="249" spans="10:22" s="139" customFormat="1" ht="14.25">
      <c r="J249" s="141"/>
      <c r="L249" s="141"/>
      <c r="M249" s="141"/>
      <c r="N249" s="141"/>
      <c r="S249" s="141"/>
      <c r="T249" s="141"/>
      <c r="U249" s="141"/>
      <c r="V249" s="141"/>
    </row>
    <row r="250" spans="10:22" s="139" customFormat="1" ht="14.25">
      <c r="J250" s="141"/>
      <c r="L250" s="141"/>
      <c r="M250" s="141"/>
      <c r="N250" s="141"/>
      <c r="S250" s="141"/>
      <c r="T250" s="141"/>
      <c r="U250" s="141"/>
      <c r="V250" s="141"/>
    </row>
    <row r="251" spans="10:22" s="139" customFormat="1" ht="14.25">
      <c r="J251" s="141"/>
      <c r="L251" s="141"/>
      <c r="M251" s="141"/>
      <c r="N251" s="141"/>
      <c r="S251" s="141"/>
      <c r="T251" s="141"/>
      <c r="U251" s="141"/>
      <c r="V251" s="141"/>
    </row>
    <row r="252" spans="10:22" s="139" customFormat="1" ht="14.25">
      <c r="J252" s="141"/>
      <c r="L252" s="141"/>
      <c r="M252" s="141"/>
      <c r="N252" s="141"/>
      <c r="S252" s="141"/>
      <c r="T252" s="141"/>
      <c r="U252" s="141"/>
      <c r="V252" s="141"/>
    </row>
    <row r="253" spans="10:22" s="139" customFormat="1" ht="14.25">
      <c r="J253" s="141"/>
      <c r="L253" s="141"/>
      <c r="M253" s="141"/>
      <c r="N253" s="141"/>
      <c r="S253" s="141"/>
      <c r="T253" s="141"/>
      <c r="U253" s="141"/>
      <c r="V253" s="141"/>
    </row>
    <row r="254" spans="10:22" s="139" customFormat="1" ht="14.25">
      <c r="J254" s="141"/>
      <c r="L254" s="141"/>
      <c r="M254" s="141"/>
      <c r="N254" s="141"/>
      <c r="S254" s="141"/>
      <c r="T254" s="141"/>
      <c r="U254" s="141"/>
      <c r="V254" s="141"/>
    </row>
    <row r="255" spans="10:22" s="139" customFormat="1" ht="14.25">
      <c r="J255" s="141"/>
      <c r="L255" s="141"/>
      <c r="M255" s="141"/>
      <c r="N255" s="141"/>
      <c r="S255" s="141"/>
      <c r="T255" s="141"/>
      <c r="U255" s="141"/>
      <c r="V255" s="141"/>
    </row>
    <row r="256" spans="10:22" s="139" customFormat="1" ht="14.25">
      <c r="J256" s="141"/>
      <c r="L256" s="141"/>
      <c r="M256" s="141"/>
      <c r="N256" s="141"/>
      <c r="S256" s="141"/>
      <c r="T256" s="141"/>
      <c r="U256" s="141"/>
      <c r="V256" s="141"/>
    </row>
    <row r="257" spans="10:22" s="139" customFormat="1" ht="14.25">
      <c r="J257" s="141"/>
      <c r="L257" s="141"/>
      <c r="M257" s="141"/>
      <c r="N257" s="141"/>
      <c r="S257" s="141"/>
      <c r="T257" s="141"/>
      <c r="U257" s="141"/>
      <c r="V257" s="141"/>
    </row>
    <row r="258" spans="10:22" s="139" customFormat="1" ht="14.25">
      <c r="J258" s="141"/>
      <c r="L258" s="141"/>
      <c r="M258" s="141"/>
      <c r="N258" s="141"/>
      <c r="S258" s="141"/>
      <c r="T258" s="141"/>
      <c r="U258" s="141"/>
      <c r="V258" s="141"/>
    </row>
    <row r="259" spans="10:22" s="139" customFormat="1" ht="14.25">
      <c r="J259" s="141"/>
      <c r="L259" s="141"/>
      <c r="M259" s="141"/>
      <c r="N259" s="141"/>
      <c r="S259" s="141"/>
      <c r="T259" s="141"/>
      <c r="U259" s="141"/>
      <c r="V259" s="141"/>
    </row>
  </sheetData>
  <sheetProtection/>
  <mergeCells count="5">
    <mergeCell ref="A2:AQ2"/>
    <mergeCell ref="A3:AQ3"/>
    <mergeCell ref="C4:AQ4"/>
    <mergeCell ref="A4:A5"/>
    <mergeCell ref="B4:B5"/>
  </mergeCells>
  <printOptions horizontalCentered="1"/>
  <pageMargins left="0.47" right="0.47" top="0.59" bottom="0.47" header="0.31" footer="0.31"/>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tabColor indexed="10"/>
  </sheetPr>
  <dimension ref="A1:V259"/>
  <sheetViews>
    <sheetView showGridLines="0" showZeros="0" workbookViewId="0" topLeftCell="A1">
      <selection activeCell="D14" sqref="D14"/>
    </sheetView>
  </sheetViews>
  <sheetFormatPr defaultColWidth="5.75390625" defaultRowHeight="14.25"/>
  <cols>
    <col min="1" max="1" width="16.75390625" style="139" customWidth="1"/>
    <col min="2" max="2" width="7.375" style="139" customWidth="1"/>
    <col min="3" max="10" width="5.625" style="139" customWidth="1"/>
    <col min="11" max="11" width="5.625" style="141" customWidth="1"/>
    <col min="12" max="15" width="5.625" style="139" customWidth="1"/>
    <col min="16" max="16" width="5.625" style="141" customWidth="1"/>
    <col min="17" max="21" width="5.625" style="139" customWidth="1"/>
    <col min="22" max="22" width="9.375" style="139" customWidth="1"/>
    <col min="23" max="16384" width="5.75390625" style="139" customWidth="1"/>
  </cols>
  <sheetData>
    <row r="1" spans="1:16" s="139" customFormat="1" ht="14.25">
      <c r="A1" s="116" t="s">
        <v>1313</v>
      </c>
      <c r="K1" s="141"/>
      <c r="P1" s="141"/>
    </row>
    <row r="2" spans="1:22" s="139" customFormat="1" ht="33.75" customHeight="1">
      <c r="A2" s="142" t="s">
        <v>0</v>
      </c>
      <c r="B2" s="143" t="s">
        <v>1270</v>
      </c>
      <c r="C2" s="143"/>
      <c r="D2" s="143"/>
      <c r="E2" s="143"/>
      <c r="F2" s="143"/>
      <c r="G2" s="143"/>
      <c r="H2" s="143"/>
      <c r="I2" s="143"/>
      <c r="J2" s="143"/>
      <c r="K2" s="143"/>
      <c r="L2" s="143"/>
      <c r="M2" s="143"/>
      <c r="N2" s="143"/>
      <c r="O2" s="143"/>
      <c r="P2" s="143"/>
      <c r="Q2" s="143"/>
      <c r="R2" s="143"/>
      <c r="S2" s="143"/>
      <c r="T2" s="143"/>
      <c r="U2" s="143"/>
      <c r="V2" s="142"/>
    </row>
    <row r="3" spans="1:22" s="139" customFormat="1" ht="16.5" customHeight="1">
      <c r="A3" s="144"/>
      <c r="B3" s="145"/>
      <c r="C3" s="145"/>
      <c r="D3" s="145"/>
      <c r="E3" s="145"/>
      <c r="F3" s="145"/>
      <c r="G3" s="145"/>
      <c r="H3" s="145"/>
      <c r="I3" s="145"/>
      <c r="J3" s="145"/>
      <c r="K3" s="145"/>
      <c r="L3" s="145"/>
      <c r="M3" s="145"/>
      <c r="N3" s="145"/>
      <c r="O3" s="145"/>
      <c r="P3" s="145"/>
      <c r="Q3" s="145"/>
      <c r="R3" s="145"/>
      <c r="S3" s="145"/>
      <c r="T3" s="145"/>
      <c r="U3" s="145"/>
      <c r="V3" s="144" t="s">
        <v>26</v>
      </c>
    </row>
    <row r="4" spans="1:22" s="139" customFormat="1" ht="31.5" customHeight="1">
      <c r="A4" s="146" t="s">
        <v>1212</v>
      </c>
      <c r="B4" s="147" t="s">
        <v>1314</v>
      </c>
      <c r="C4" s="147"/>
      <c r="D4" s="147"/>
      <c r="E4" s="147"/>
      <c r="F4" s="147"/>
      <c r="G4" s="147"/>
      <c r="H4" s="147"/>
      <c r="I4" s="147"/>
      <c r="J4" s="147"/>
      <c r="K4" s="147"/>
      <c r="L4" s="147"/>
      <c r="M4" s="147"/>
      <c r="N4" s="147"/>
      <c r="O4" s="147"/>
      <c r="P4" s="147"/>
      <c r="Q4" s="147"/>
      <c r="R4" s="147"/>
      <c r="S4" s="147"/>
      <c r="T4" s="147"/>
      <c r="U4" s="147"/>
      <c r="V4" s="147"/>
    </row>
    <row r="5" spans="1:22" s="139" customFormat="1" ht="72.75" customHeight="1">
      <c r="A5" s="148"/>
      <c r="B5" s="149" t="s">
        <v>1315</v>
      </c>
      <c r="C5" s="147" t="s">
        <v>1245</v>
      </c>
      <c r="D5" s="147" t="s">
        <v>1246</v>
      </c>
      <c r="E5" s="147" t="s">
        <v>1247</v>
      </c>
      <c r="F5" s="147" t="s">
        <v>1248</v>
      </c>
      <c r="G5" s="147" t="s">
        <v>1249</v>
      </c>
      <c r="H5" s="147" t="s">
        <v>1250</v>
      </c>
      <c r="I5" s="147" t="s">
        <v>1316</v>
      </c>
      <c r="J5" s="147" t="s">
        <v>1252</v>
      </c>
      <c r="K5" s="155" t="s">
        <v>1317</v>
      </c>
      <c r="L5" s="147" t="s">
        <v>1318</v>
      </c>
      <c r="M5" s="147" t="s">
        <v>1319</v>
      </c>
      <c r="N5" s="147" t="s">
        <v>1256</v>
      </c>
      <c r="O5" s="147" t="s">
        <v>1257</v>
      </c>
      <c r="P5" s="147" t="s">
        <v>1258</v>
      </c>
      <c r="Q5" s="147" t="s">
        <v>1259</v>
      </c>
      <c r="R5" s="147" t="s">
        <v>1260</v>
      </c>
      <c r="S5" s="147" t="s">
        <v>1320</v>
      </c>
      <c r="T5" s="147" t="s">
        <v>1321</v>
      </c>
      <c r="U5" s="147" t="s">
        <v>1264</v>
      </c>
      <c r="V5" s="147" t="s">
        <v>1322</v>
      </c>
    </row>
    <row r="6" spans="1:22" s="140" customFormat="1" ht="17.25" customHeight="1">
      <c r="A6" s="150" t="s">
        <v>1241</v>
      </c>
      <c r="B6" s="151">
        <f>SUM(C6:V6)</f>
        <v>43408</v>
      </c>
      <c r="C6" s="151">
        <v>338</v>
      </c>
      <c r="D6" s="151"/>
      <c r="E6" s="151"/>
      <c r="F6" s="151">
        <v>188</v>
      </c>
      <c r="G6" s="151">
        <v>9540</v>
      </c>
      <c r="H6" s="151"/>
      <c r="I6" s="151">
        <v>139</v>
      </c>
      <c r="J6" s="151">
        <v>3740</v>
      </c>
      <c r="K6" s="156">
        <v>6957</v>
      </c>
      <c r="L6" s="151"/>
      <c r="M6" s="151"/>
      <c r="N6" s="151">
        <v>11929</v>
      </c>
      <c r="O6" s="151">
        <v>7944</v>
      </c>
      <c r="P6" s="156">
        <v>120</v>
      </c>
      <c r="Q6" s="151"/>
      <c r="R6" s="151"/>
      <c r="S6" s="151"/>
      <c r="T6" s="151">
        <v>2513</v>
      </c>
      <c r="U6" s="151"/>
      <c r="V6" s="151"/>
    </row>
    <row r="7" spans="1:22" s="140" customFormat="1" ht="17.25" customHeight="1">
      <c r="A7" s="152"/>
      <c r="B7" s="153"/>
      <c r="C7" s="153"/>
      <c r="D7" s="153"/>
      <c r="E7" s="153"/>
      <c r="F7" s="153"/>
      <c r="G7" s="153"/>
      <c r="H7" s="153"/>
      <c r="I7" s="153"/>
      <c r="J7" s="153"/>
      <c r="K7" s="157"/>
      <c r="L7" s="153"/>
      <c r="M7" s="153"/>
      <c r="N7" s="153"/>
      <c r="O7" s="153"/>
      <c r="P7" s="157"/>
      <c r="Q7" s="153"/>
      <c r="R7" s="153"/>
      <c r="S7" s="153"/>
      <c r="T7" s="153"/>
      <c r="U7" s="153"/>
      <c r="V7" s="153"/>
    </row>
    <row r="8" spans="1:22" s="140" customFormat="1" ht="17.25" customHeight="1">
      <c r="A8" s="152"/>
      <c r="B8" s="153"/>
      <c r="C8" s="153"/>
      <c r="D8" s="153"/>
      <c r="E8" s="153"/>
      <c r="F8" s="153"/>
      <c r="G8" s="153"/>
      <c r="H8" s="153"/>
      <c r="I8" s="153"/>
      <c r="J8" s="153"/>
      <c r="K8" s="157"/>
      <c r="L8" s="153"/>
      <c r="M8" s="153"/>
      <c r="N8" s="153"/>
      <c r="O8" s="153"/>
      <c r="P8" s="157"/>
      <c r="Q8" s="153"/>
      <c r="R8" s="153"/>
      <c r="S8" s="153"/>
      <c r="T8" s="153"/>
      <c r="U8" s="153"/>
      <c r="V8" s="153"/>
    </row>
    <row r="9" spans="1:22" s="140" customFormat="1" ht="17.25" customHeight="1">
      <c r="A9" s="150"/>
      <c r="B9" s="151"/>
      <c r="C9" s="151"/>
      <c r="D9" s="151"/>
      <c r="E9" s="151"/>
      <c r="F9" s="151"/>
      <c r="G9" s="151"/>
      <c r="H9" s="151"/>
      <c r="I9" s="151"/>
      <c r="J9" s="151"/>
      <c r="K9" s="151"/>
      <c r="L9" s="151"/>
      <c r="M9" s="151"/>
      <c r="N9" s="151"/>
      <c r="O9" s="151"/>
      <c r="P9" s="151"/>
      <c r="Q9" s="151"/>
      <c r="R9" s="151"/>
      <c r="S9" s="151"/>
      <c r="T9" s="151"/>
      <c r="U9" s="151"/>
      <c r="V9" s="151"/>
    </row>
    <row r="10" spans="1:22" s="140" customFormat="1" ht="17.25" customHeight="1">
      <c r="A10" s="150"/>
      <c r="B10" s="151"/>
      <c r="C10" s="151"/>
      <c r="D10" s="151"/>
      <c r="E10" s="151"/>
      <c r="F10" s="151"/>
      <c r="G10" s="151"/>
      <c r="H10" s="151"/>
      <c r="I10" s="151"/>
      <c r="J10" s="151"/>
      <c r="K10" s="156"/>
      <c r="L10" s="151"/>
      <c r="M10" s="151"/>
      <c r="N10" s="151"/>
      <c r="O10" s="151"/>
      <c r="P10" s="156"/>
      <c r="Q10" s="151"/>
      <c r="R10" s="151"/>
      <c r="S10" s="151"/>
      <c r="T10" s="151"/>
      <c r="U10" s="151"/>
      <c r="V10" s="151"/>
    </row>
    <row r="11" spans="1:22" s="140" customFormat="1" ht="17.25" customHeight="1">
      <c r="A11" s="154"/>
      <c r="B11" s="151"/>
      <c r="C11" s="151"/>
      <c r="D11" s="151"/>
      <c r="E11" s="151"/>
      <c r="F11" s="151"/>
      <c r="G11" s="151"/>
      <c r="H11" s="151"/>
      <c r="I11" s="151"/>
      <c r="J11" s="151"/>
      <c r="K11" s="151"/>
      <c r="L11" s="151"/>
      <c r="M11" s="151"/>
      <c r="N11" s="151"/>
      <c r="O11" s="151"/>
      <c r="P11" s="151"/>
      <c r="Q11" s="151"/>
      <c r="R11" s="151"/>
      <c r="S11" s="151"/>
      <c r="T11" s="151"/>
      <c r="U11" s="151"/>
      <c r="V11" s="151"/>
    </row>
    <row r="12" spans="1:22" s="140" customFormat="1" ht="17.25" customHeight="1">
      <c r="A12" s="150"/>
      <c r="B12" s="151"/>
      <c r="C12" s="151"/>
      <c r="D12" s="151"/>
      <c r="E12" s="151"/>
      <c r="F12" s="151"/>
      <c r="G12" s="151"/>
      <c r="H12" s="151"/>
      <c r="I12" s="151"/>
      <c r="J12" s="151"/>
      <c r="K12" s="156"/>
      <c r="L12" s="151"/>
      <c r="M12" s="151"/>
      <c r="N12" s="151"/>
      <c r="O12" s="151"/>
      <c r="P12" s="156"/>
      <c r="Q12" s="151"/>
      <c r="R12" s="151"/>
      <c r="S12" s="151"/>
      <c r="T12" s="151"/>
      <c r="U12" s="151"/>
      <c r="V12" s="151"/>
    </row>
    <row r="13" spans="1:22" s="140" customFormat="1" ht="17.25" customHeight="1">
      <c r="A13" s="150"/>
      <c r="B13" s="151"/>
      <c r="C13" s="151"/>
      <c r="D13" s="151"/>
      <c r="E13" s="151"/>
      <c r="F13" s="151"/>
      <c r="G13" s="151"/>
      <c r="H13" s="151"/>
      <c r="I13" s="151"/>
      <c r="J13" s="151"/>
      <c r="K13" s="156"/>
      <c r="L13" s="151"/>
      <c r="M13" s="151"/>
      <c r="N13" s="151"/>
      <c r="O13" s="151"/>
      <c r="P13" s="156"/>
      <c r="Q13" s="151"/>
      <c r="R13" s="151"/>
      <c r="S13" s="151"/>
      <c r="T13" s="151"/>
      <c r="U13" s="151"/>
      <c r="V13" s="151"/>
    </row>
    <row r="14" spans="1:22" s="140" customFormat="1" ht="17.25" customHeight="1">
      <c r="A14" s="150"/>
      <c r="B14" s="151"/>
      <c r="C14" s="151"/>
      <c r="D14" s="151"/>
      <c r="E14" s="151"/>
      <c r="F14" s="151"/>
      <c r="G14" s="151"/>
      <c r="H14" s="151"/>
      <c r="I14" s="151"/>
      <c r="J14" s="151"/>
      <c r="K14" s="156"/>
      <c r="L14" s="151"/>
      <c r="M14" s="151"/>
      <c r="N14" s="151"/>
      <c r="O14" s="151"/>
      <c r="P14" s="156"/>
      <c r="Q14" s="151"/>
      <c r="R14" s="151"/>
      <c r="S14" s="151"/>
      <c r="T14" s="151"/>
      <c r="U14" s="151"/>
      <c r="V14" s="151"/>
    </row>
    <row r="15" spans="1:22" s="140" customFormat="1" ht="17.25" customHeight="1">
      <c r="A15" s="150"/>
      <c r="B15" s="151"/>
      <c r="C15" s="151"/>
      <c r="D15" s="151"/>
      <c r="E15" s="151"/>
      <c r="F15" s="151"/>
      <c r="G15" s="151"/>
      <c r="H15" s="151"/>
      <c r="I15" s="151"/>
      <c r="J15" s="151"/>
      <c r="K15" s="156"/>
      <c r="L15" s="151"/>
      <c r="M15" s="151"/>
      <c r="N15" s="151"/>
      <c r="O15" s="151"/>
      <c r="P15" s="156"/>
      <c r="Q15" s="151"/>
      <c r="R15" s="151"/>
      <c r="S15" s="151"/>
      <c r="T15" s="151"/>
      <c r="U15" s="151"/>
      <c r="V15" s="151"/>
    </row>
    <row r="16" spans="1:22" s="140" customFormat="1" ht="17.25" customHeight="1">
      <c r="A16" s="150"/>
      <c r="B16" s="151"/>
      <c r="C16" s="151"/>
      <c r="D16" s="151"/>
      <c r="E16" s="151"/>
      <c r="F16" s="151"/>
      <c r="G16" s="151"/>
      <c r="H16" s="151"/>
      <c r="I16" s="151"/>
      <c r="J16" s="151"/>
      <c r="K16" s="156"/>
      <c r="L16" s="151"/>
      <c r="M16" s="151"/>
      <c r="N16" s="151"/>
      <c r="O16" s="151"/>
      <c r="P16" s="156"/>
      <c r="Q16" s="151"/>
      <c r="R16" s="151"/>
      <c r="S16" s="151"/>
      <c r="T16" s="151"/>
      <c r="U16" s="151"/>
      <c r="V16" s="151"/>
    </row>
    <row r="17" spans="1:22" s="140" customFormat="1" ht="17.25" customHeight="1">
      <c r="A17" s="150"/>
      <c r="B17" s="151"/>
      <c r="C17" s="151"/>
      <c r="D17" s="151"/>
      <c r="E17" s="151"/>
      <c r="F17" s="151"/>
      <c r="G17" s="151"/>
      <c r="H17" s="151"/>
      <c r="I17" s="151"/>
      <c r="J17" s="151"/>
      <c r="K17" s="156"/>
      <c r="L17" s="151"/>
      <c r="M17" s="151"/>
      <c r="N17" s="151"/>
      <c r="O17" s="151"/>
      <c r="P17" s="156"/>
      <c r="Q17" s="151"/>
      <c r="R17" s="151"/>
      <c r="S17" s="151"/>
      <c r="T17" s="151"/>
      <c r="U17" s="151"/>
      <c r="V17" s="151"/>
    </row>
    <row r="18" spans="1:22" s="140" customFormat="1" ht="15.75" customHeight="1">
      <c r="A18" s="150"/>
      <c r="B18" s="151"/>
      <c r="C18" s="151"/>
      <c r="D18" s="151"/>
      <c r="E18" s="151"/>
      <c r="F18" s="151"/>
      <c r="G18" s="151"/>
      <c r="H18" s="151"/>
      <c r="I18" s="151"/>
      <c r="J18" s="151"/>
      <c r="K18" s="156"/>
      <c r="L18" s="151"/>
      <c r="M18" s="151"/>
      <c r="N18" s="151"/>
      <c r="O18" s="151"/>
      <c r="P18" s="156"/>
      <c r="Q18" s="151"/>
      <c r="R18" s="151"/>
      <c r="S18" s="151"/>
      <c r="T18" s="151"/>
      <c r="U18" s="151"/>
      <c r="V18" s="151"/>
    </row>
    <row r="19" spans="1:22" s="140" customFormat="1" ht="15.75" customHeight="1">
      <c r="A19" s="150"/>
      <c r="B19" s="151"/>
      <c r="C19" s="151"/>
      <c r="D19" s="151"/>
      <c r="E19" s="151"/>
      <c r="F19" s="151"/>
      <c r="G19" s="151"/>
      <c r="H19" s="151"/>
      <c r="I19" s="151"/>
      <c r="J19" s="151"/>
      <c r="K19" s="156"/>
      <c r="L19" s="151"/>
      <c r="M19" s="151"/>
      <c r="N19" s="151"/>
      <c r="O19" s="151"/>
      <c r="P19" s="156"/>
      <c r="Q19" s="151"/>
      <c r="R19" s="151"/>
      <c r="S19" s="151"/>
      <c r="T19" s="151"/>
      <c r="U19" s="151"/>
      <c r="V19" s="151"/>
    </row>
    <row r="20" spans="1:22" s="140" customFormat="1" ht="15.75" customHeight="1">
      <c r="A20" s="151"/>
      <c r="B20" s="151"/>
      <c r="C20" s="151"/>
      <c r="D20" s="151"/>
      <c r="E20" s="151"/>
      <c r="F20" s="151"/>
      <c r="G20" s="151"/>
      <c r="H20" s="151"/>
      <c r="I20" s="151"/>
      <c r="J20" s="151"/>
      <c r="K20" s="156"/>
      <c r="L20" s="151"/>
      <c r="M20" s="151"/>
      <c r="N20" s="151"/>
      <c r="O20" s="151"/>
      <c r="P20" s="156"/>
      <c r="Q20" s="151"/>
      <c r="R20" s="151"/>
      <c r="S20" s="151"/>
      <c r="T20" s="151"/>
      <c r="U20" s="151"/>
      <c r="V20" s="151"/>
    </row>
    <row r="21" spans="1:22" s="140" customFormat="1" ht="15.75" customHeight="1">
      <c r="A21" s="151"/>
      <c r="B21" s="151"/>
      <c r="C21" s="151"/>
      <c r="D21" s="151"/>
      <c r="E21" s="151"/>
      <c r="F21" s="151"/>
      <c r="G21" s="151"/>
      <c r="H21" s="151"/>
      <c r="I21" s="151"/>
      <c r="J21" s="151"/>
      <c r="K21" s="156"/>
      <c r="L21" s="151"/>
      <c r="M21" s="151"/>
      <c r="N21" s="151"/>
      <c r="O21" s="151"/>
      <c r="P21" s="156"/>
      <c r="Q21" s="151"/>
      <c r="R21" s="151"/>
      <c r="S21" s="151"/>
      <c r="T21" s="151"/>
      <c r="U21" s="151"/>
      <c r="V21" s="151"/>
    </row>
    <row r="22" spans="1:22" s="140" customFormat="1" ht="15.75" customHeight="1">
      <c r="A22" s="151"/>
      <c r="B22" s="151"/>
      <c r="C22" s="151"/>
      <c r="D22" s="151"/>
      <c r="E22" s="151"/>
      <c r="F22" s="151"/>
      <c r="G22" s="151"/>
      <c r="H22" s="151"/>
      <c r="I22" s="151"/>
      <c r="J22" s="151"/>
      <c r="K22" s="156"/>
      <c r="L22" s="151"/>
      <c r="M22" s="151"/>
      <c r="N22" s="151"/>
      <c r="O22" s="151"/>
      <c r="P22" s="156"/>
      <c r="Q22" s="151"/>
      <c r="R22" s="151"/>
      <c r="S22" s="151"/>
      <c r="T22" s="151"/>
      <c r="U22" s="151"/>
      <c r="V22" s="151"/>
    </row>
    <row r="23" spans="1:22" s="140" customFormat="1" ht="15.75" customHeight="1">
      <c r="A23" s="151"/>
      <c r="B23" s="151"/>
      <c r="C23" s="151"/>
      <c r="D23" s="151"/>
      <c r="E23" s="151"/>
      <c r="F23" s="151"/>
      <c r="G23" s="151"/>
      <c r="H23" s="151"/>
      <c r="I23" s="151"/>
      <c r="J23" s="151"/>
      <c r="K23" s="156"/>
      <c r="L23" s="151"/>
      <c r="M23" s="151"/>
      <c r="N23" s="151"/>
      <c r="O23" s="151"/>
      <c r="P23" s="156"/>
      <c r="Q23" s="151"/>
      <c r="R23" s="151"/>
      <c r="S23" s="151"/>
      <c r="T23" s="151"/>
      <c r="U23" s="151"/>
      <c r="V23" s="151"/>
    </row>
    <row r="24" spans="1:22" s="140" customFormat="1" ht="15.75" customHeight="1">
      <c r="A24" s="151"/>
      <c r="B24" s="151"/>
      <c r="C24" s="151"/>
      <c r="D24" s="151"/>
      <c r="E24" s="151"/>
      <c r="F24" s="151"/>
      <c r="G24" s="151"/>
      <c r="H24" s="151"/>
      <c r="I24" s="151"/>
      <c r="J24" s="151"/>
      <c r="K24" s="156"/>
      <c r="L24" s="151"/>
      <c r="M24" s="151"/>
      <c r="N24" s="151"/>
      <c r="O24" s="151"/>
      <c r="P24" s="156"/>
      <c r="Q24" s="151"/>
      <c r="R24" s="151"/>
      <c r="S24" s="151"/>
      <c r="T24" s="151"/>
      <c r="U24" s="151"/>
      <c r="V24" s="151"/>
    </row>
    <row r="25" spans="1:22" s="140" customFormat="1" ht="15.75" customHeight="1">
      <c r="A25" s="151"/>
      <c r="B25" s="151"/>
      <c r="C25" s="151"/>
      <c r="D25" s="151"/>
      <c r="E25" s="151"/>
      <c r="F25" s="151"/>
      <c r="G25" s="151"/>
      <c r="H25" s="151"/>
      <c r="I25" s="151"/>
      <c r="J25" s="151"/>
      <c r="K25" s="156"/>
      <c r="L25" s="151"/>
      <c r="M25" s="151"/>
      <c r="N25" s="151"/>
      <c r="O25" s="151"/>
      <c r="P25" s="156"/>
      <c r="Q25" s="151"/>
      <c r="R25" s="151"/>
      <c r="S25" s="151"/>
      <c r="T25" s="151"/>
      <c r="U25" s="151"/>
      <c r="V25" s="151"/>
    </row>
    <row r="26" spans="1:22" s="140" customFormat="1" ht="15.75" customHeight="1">
      <c r="A26" s="151"/>
      <c r="B26" s="151"/>
      <c r="C26" s="151"/>
      <c r="D26" s="151"/>
      <c r="E26" s="151"/>
      <c r="F26" s="151"/>
      <c r="G26" s="151"/>
      <c r="H26" s="151"/>
      <c r="I26" s="151"/>
      <c r="J26" s="151"/>
      <c r="K26" s="156"/>
      <c r="L26" s="151"/>
      <c r="M26" s="151"/>
      <c r="N26" s="151"/>
      <c r="O26" s="151"/>
      <c r="P26" s="156"/>
      <c r="Q26" s="151"/>
      <c r="R26" s="151"/>
      <c r="S26" s="151"/>
      <c r="T26" s="151"/>
      <c r="U26" s="151"/>
      <c r="V26" s="151"/>
    </row>
    <row r="27" spans="1:22" s="140" customFormat="1" ht="15.75" customHeight="1">
      <c r="A27" s="151"/>
      <c r="B27" s="151"/>
      <c r="C27" s="151"/>
      <c r="D27" s="151"/>
      <c r="E27" s="151"/>
      <c r="F27" s="151"/>
      <c r="G27" s="151"/>
      <c r="H27" s="151"/>
      <c r="I27" s="151"/>
      <c r="J27" s="151"/>
      <c r="K27" s="156"/>
      <c r="L27" s="151"/>
      <c r="M27" s="151"/>
      <c r="N27" s="151"/>
      <c r="O27" s="151"/>
      <c r="P27" s="156"/>
      <c r="Q27" s="151"/>
      <c r="R27" s="151"/>
      <c r="S27" s="151"/>
      <c r="T27" s="151"/>
      <c r="U27" s="151"/>
      <c r="V27" s="151"/>
    </row>
    <row r="28" spans="1:22" s="140" customFormat="1" ht="15.75" customHeight="1">
      <c r="A28" s="151"/>
      <c r="B28" s="151"/>
      <c r="C28" s="151"/>
      <c r="D28" s="151"/>
      <c r="E28" s="151"/>
      <c r="F28" s="151"/>
      <c r="G28" s="151"/>
      <c r="H28" s="151"/>
      <c r="I28" s="151"/>
      <c r="J28" s="151"/>
      <c r="K28" s="156"/>
      <c r="L28" s="151"/>
      <c r="M28" s="151"/>
      <c r="N28" s="151"/>
      <c r="O28" s="151"/>
      <c r="P28" s="156"/>
      <c r="Q28" s="151"/>
      <c r="R28" s="151"/>
      <c r="S28" s="151"/>
      <c r="T28" s="151"/>
      <c r="U28" s="151"/>
      <c r="V28" s="151"/>
    </row>
    <row r="29" spans="1:22" s="140" customFormat="1" ht="15.75" customHeight="1">
      <c r="A29" s="151"/>
      <c r="B29" s="151"/>
      <c r="C29" s="151"/>
      <c r="D29" s="151"/>
      <c r="E29" s="151"/>
      <c r="F29" s="151"/>
      <c r="G29" s="151"/>
      <c r="H29" s="151"/>
      <c r="I29" s="151"/>
      <c r="J29" s="151"/>
      <c r="K29" s="156"/>
      <c r="L29" s="151"/>
      <c r="M29" s="151"/>
      <c r="N29" s="151"/>
      <c r="O29" s="151"/>
      <c r="P29" s="156"/>
      <c r="Q29" s="151"/>
      <c r="R29" s="151"/>
      <c r="S29" s="151"/>
      <c r="T29" s="151"/>
      <c r="U29" s="151"/>
      <c r="V29" s="151"/>
    </row>
    <row r="30" spans="11:16" s="139" customFormat="1" ht="14.25">
      <c r="K30" s="141"/>
      <c r="P30" s="141"/>
    </row>
    <row r="31" spans="11:16" s="139" customFormat="1" ht="14.25">
      <c r="K31" s="141"/>
      <c r="P31" s="141"/>
    </row>
    <row r="32" spans="11:16" s="139" customFormat="1" ht="14.25">
      <c r="K32" s="141"/>
      <c r="P32" s="141"/>
    </row>
    <row r="33" spans="11:16" s="139" customFormat="1" ht="14.25">
      <c r="K33" s="141"/>
      <c r="P33" s="141"/>
    </row>
    <row r="34" spans="11:16" s="139" customFormat="1" ht="14.25">
      <c r="K34" s="141"/>
      <c r="P34" s="141"/>
    </row>
    <row r="35" spans="11:16" s="139" customFormat="1" ht="14.25">
      <c r="K35" s="141"/>
      <c r="P35" s="141"/>
    </row>
    <row r="36" spans="11:16" s="139" customFormat="1" ht="14.25">
      <c r="K36" s="141"/>
      <c r="P36" s="141"/>
    </row>
    <row r="37" spans="11:16" s="139" customFormat="1" ht="14.25">
      <c r="K37" s="141"/>
      <c r="P37" s="141"/>
    </row>
    <row r="38" spans="11:16" s="139" customFormat="1" ht="14.25">
      <c r="K38" s="141"/>
      <c r="P38" s="141"/>
    </row>
    <row r="39" spans="11:16" s="139" customFormat="1" ht="14.25">
      <c r="K39" s="141"/>
      <c r="P39" s="141"/>
    </row>
    <row r="40" spans="11:16" s="139" customFormat="1" ht="14.25">
      <c r="K40" s="141"/>
      <c r="P40" s="141"/>
    </row>
    <row r="41" spans="11:16" s="139" customFormat="1" ht="14.25">
      <c r="K41" s="141"/>
      <c r="P41" s="141"/>
    </row>
    <row r="42" spans="11:16" s="139" customFormat="1" ht="14.25">
      <c r="K42" s="141"/>
      <c r="P42" s="141"/>
    </row>
    <row r="43" spans="11:16" s="139" customFormat="1" ht="14.25">
      <c r="K43" s="141"/>
      <c r="P43" s="141"/>
    </row>
    <row r="44" spans="11:16" s="139" customFormat="1" ht="14.25">
      <c r="K44" s="141"/>
      <c r="P44" s="141"/>
    </row>
    <row r="45" spans="11:16" s="139" customFormat="1" ht="14.25">
      <c r="K45" s="141"/>
      <c r="P45" s="141"/>
    </row>
    <row r="46" spans="11:16" s="139" customFormat="1" ht="14.25">
      <c r="K46" s="141"/>
      <c r="P46" s="141"/>
    </row>
    <row r="47" spans="11:16" s="139" customFormat="1" ht="14.25">
      <c r="K47" s="141"/>
      <c r="P47" s="141"/>
    </row>
    <row r="48" spans="11:16" s="139" customFormat="1" ht="14.25">
      <c r="K48" s="141"/>
      <c r="P48" s="141"/>
    </row>
    <row r="49" spans="11:16" s="139" customFormat="1" ht="14.25">
      <c r="K49" s="141"/>
      <c r="P49" s="141"/>
    </row>
    <row r="50" spans="11:16" s="139" customFormat="1" ht="14.25">
      <c r="K50" s="141"/>
      <c r="P50" s="141"/>
    </row>
    <row r="51" spans="11:16" s="139" customFormat="1" ht="14.25">
      <c r="K51" s="141"/>
      <c r="P51" s="141"/>
    </row>
    <row r="52" spans="11:16" s="139" customFormat="1" ht="14.25">
      <c r="K52" s="141"/>
      <c r="P52" s="141"/>
    </row>
    <row r="53" spans="11:16" s="139" customFormat="1" ht="14.25">
      <c r="K53" s="141"/>
      <c r="P53" s="141"/>
    </row>
    <row r="54" spans="11:16" s="139" customFormat="1" ht="14.25">
      <c r="K54" s="141"/>
      <c r="P54" s="141"/>
    </row>
    <row r="55" spans="11:16" s="139" customFormat="1" ht="14.25">
      <c r="K55" s="141"/>
      <c r="P55" s="141"/>
    </row>
    <row r="56" spans="11:16" s="139" customFormat="1" ht="14.25">
      <c r="K56" s="141"/>
      <c r="P56" s="141"/>
    </row>
    <row r="57" spans="11:16" s="139" customFormat="1" ht="14.25">
      <c r="K57" s="141"/>
      <c r="P57" s="141"/>
    </row>
    <row r="58" spans="11:16" s="139" customFormat="1" ht="14.25">
      <c r="K58" s="141"/>
      <c r="P58" s="141"/>
    </row>
    <row r="59" spans="11:16" s="139" customFormat="1" ht="14.25">
      <c r="K59" s="141"/>
      <c r="P59" s="141"/>
    </row>
    <row r="60" spans="11:16" s="139" customFormat="1" ht="14.25">
      <c r="K60" s="141"/>
      <c r="P60" s="141"/>
    </row>
    <row r="61" spans="11:16" s="139" customFormat="1" ht="14.25">
      <c r="K61" s="141"/>
      <c r="P61" s="141"/>
    </row>
    <row r="62" spans="11:16" s="139" customFormat="1" ht="14.25">
      <c r="K62" s="141"/>
      <c r="P62" s="141"/>
    </row>
    <row r="63" spans="11:16" s="139" customFormat="1" ht="14.25">
      <c r="K63" s="141"/>
      <c r="P63" s="141"/>
    </row>
    <row r="64" spans="11:16" s="139" customFormat="1" ht="14.25">
      <c r="K64" s="141"/>
      <c r="P64" s="141"/>
    </row>
    <row r="65" spans="11:16" s="139" customFormat="1" ht="14.25">
      <c r="K65" s="141"/>
      <c r="P65" s="141"/>
    </row>
    <row r="66" spans="11:16" s="139" customFormat="1" ht="14.25">
      <c r="K66" s="141"/>
      <c r="P66" s="141"/>
    </row>
    <row r="67" spans="11:16" s="139" customFormat="1" ht="14.25">
      <c r="K67" s="141"/>
      <c r="P67" s="141"/>
    </row>
    <row r="68" spans="11:16" s="139" customFormat="1" ht="14.25">
      <c r="K68" s="141"/>
      <c r="P68" s="141"/>
    </row>
    <row r="69" spans="11:16" s="139" customFormat="1" ht="14.25">
      <c r="K69" s="141"/>
      <c r="P69" s="141"/>
    </row>
    <row r="70" spans="11:16" s="139" customFormat="1" ht="14.25">
      <c r="K70" s="141"/>
      <c r="P70" s="141"/>
    </row>
    <row r="71" spans="11:16" s="139" customFormat="1" ht="14.25">
      <c r="K71" s="141"/>
      <c r="P71" s="141"/>
    </row>
    <row r="72" spans="11:16" s="139" customFormat="1" ht="14.25">
      <c r="K72" s="141"/>
      <c r="P72" s="141"/>
    </row>
    <row r="73" spans="11:16" s="139" customFormat="1" ht="14.25">
      <c r="K73" s="141"/>
      <c r="P73" s="141"/>
    </row>
    <row r="74" spans="11:16" s="139" customFormat="1" ht="14.25">
      <c r="K74" s="141"/>
      <c r="P74" s="141"/>
    </row>
    <row r="75" spans="11:16" s="139" customFormat="1" ht="14.25">
      <c r="K75" s="141"/>
      <c r="P75" s="141"/>
    </row>
    <row r="76" spans="11:16" s="139" customFormat="1" ht="14.25">
      <c r="K76" s="141"/>
      <c r="P76" s="141"/>
    </row>
    <row r="77" spans="11:16" s="139" customFormat="1" ht="14.25">
      <c r="K77" s="141"/>
      <c r="P77" s="141"/>
    </row>
    <row r="78" spans="11:16" s="139" customFormat="1" ht="14.25">
      <c r="K78" s="141"/>
      <c r="P78" s="141"/>
    </row>
    <row r="79" spans="11:16" s="139" customFormat="1" ht="14.25">
      <c r="K79" s="141"/>
      <c r="P79" s="141"/>
    </row>
    <row r="80" spans="11:16" s="139" customFormat="1" ht="14.25">
      <c r="K80" s="141"/>
      <c r="P80" s="141"/>
    </row>
    <row r="81" spans="11:16" s="139" customFormat="1" ht="14.25">
      <c r="K81" s="141"/>
      <c r="P81" s="141"/>
    </row>
    <row r="82" spans="11:16" s="139" customFormat="1" ht="14.25">
      <c r="K82" s="141"/>
      <c r="P82" s="141"/>
    </row>
    <row r="83" spans="11:16" s="139" customFormat="1" ht="14.25">
      <c r="K83" s="141"/>
      <c r="P83" s="141"/>
    </row>
    <row r="84" spans="11:16" s="139" customFormat="1" ht="14.25">
      <c r="K84" s="141"/>
      <c r="P84" s="141"/>
    </row>
    <row r="85" spans="11:16" s="139" customFormat="1" ht="14.25">
      <c r="K85" s="141"/>
      <c r="P85" s="141"/>
    </row>
    <row r="86" spans="11:16" s="139" customFormat="1" ht="14.25">
      <c r="K86" s="141"/>
      <c r="P86" s="141"/>
    </row>
    <row r="87" spans="11:16" s="139" customFormat="1" ht="14.25">
      <c r="K87" s="141"/>
      <c r="P87" s="141"/>
    </row>
    <row r="88" spans="11:16" s="139" customFormat="1" ht="14.25">
      <c r="K88" s="141"/>
      <c r="P88" s="141"/>
    </row>
    <row r="89" spans="11:16" s="139" customFormat="1" ht="14.25">
      <c r="K89" s="141"/>
      <c r="P89" s="141"/>
    </row>
    <row r="90" spans="11:16" s="139" customFormat="1" ht="14.25">
      <c r="K90" s="141"/>
      <c r="P90" s="141"/>
    </row>
    <row r="91" spans="11:16" s="139" customFormat="1" ht="14.25">
      <c r="K91" s="141"/>
      <c r="P91" s="141"/>
    </row>
    <row r="92" spans="11:16" s="139" customFormat="1" ht="14.25">
      <c r="K92" s="141"/>
      <c r="P92" s="141"/>
    </row>
    <row r="93" spans="11:16" s="139" customFormat="1" ht="14.25">
      <c r="K93" s="141"/>
      <c r="P93" s="141"/>
    </row>
    <row r="94" spans="11:16" s="139" customFormat="1" ht="14.25">
      <c r="K94" s="141"/>
      <c r="P94" s="141"/>
    </row>
    <row r="95" spans="11:16" s="139" customFormat="1" ht="14.25">
      <c r="K95" s="141"/>
      <c r="P95" s="141"/>
    </row>
    <row r="96" spans="11:16" s="139" customFormat="1" ht="14.25">
      <c r="K96" s="141"/>
      <c r="P96" s="141"/>
    </row>
    <row r="97" spans="11:16" s="139" customFormat="1" ht="14.25">
      <c r="K97" s="141"/>
      <c r="P97" s="141"/>
    </row>
    <row r="98" spans="11:16" s="139" customFormat="1" ht="14.25">
      <c r="K98" s="141"/>
      <c r="P98" s="141"/>
    </row>
    <row r="99" spans="11:16" s="139" customFormat="1" ht="14.25">
      <c r="K99" s="141"/>
      <c r="P99" s="141"/>
    </row>
    <row r="100" spans="11:16" s="139" customFormat="1" ht="14.25">
      <c r="K100" s="141"/>
      <c r="P100" s="141"/>
    </row>
    <row r="101" spans="11:16" s="139" customFormat="1" ht="14.25">
      <c r="K101" s="141"/>
      <c r="P101" s="141"/>
    </row>
    <row r="102" spans="11:16" s="139" customFormat="1" ht="14.25">
      <c r="K102" s="141"/>
      <c r="P102" s="141"/>
    </row>
    <row r="103" spans="11:16" s="139" customFormat="1" ht="14.25">
      <c r="K103" s="141"/>
      <c r="P103" s="141"/>
    </row>
    <row r="104" spans="11:16" s="139" customFormat="1" ht="14.25">
      <c r="K104" s="141"/>
      <c r="P104" s="141"/>
    </row>
    <row r="105" spans="11:16" s="139" customFormat="1" ht="14.25">
      <c r="K105" s="141"/>
      <c r="P105" s="141"/>
    </row>
    <row r="106" spans="11:16" s="139" customFormat="1" ht="14.25">
      <c r="K106" s="141"/>
      <c r="P106" s="141"/>
    </row>
    <row r="107" spans="11:16" s="139" customFormat="1" ht="14.25">
      <c r="K107" s="141"/>
      <c r="P107" s="141"/>
    </row>
    <row r="108" spans="11:16" s="139" customFormat="1" ht="14.25">
      <c r="K108" s="141"/>
      <c r="P108" s="141"/>
    </row>
    <row r="109" spans="11:16" s="139" customFormat="1" ht="14.25">
      <c r="K109" s="141"/>
      <c r="P109" s="141"/>
    </row>
    <row r="110" spans="11:16" s="139" customFormat="1" ht="14.25">
      <c r="K110" s="141"/>
      <c r="P110" s="141"/>
    </row>
    <row r="111" spans="11:16" s="139" customFormat="1" ht="14.25">
      <c r="K111" s="141"/>
      <c r="P111" s="141"/>
    </row>
    <row r="112" spans="11:16" s="139" customFormat="1" ht="14.25">
      <c r="K112" s="141"/>
      <c r="P112" s="141"/>
    </row>
    <row r="113" spans="11:16" s="139" customFormat="1" ht="14.25">
      <c r="K113" s="141"/>
      <c r="P113" s="141"/>
    </row>
    <row r="114" spans="11:16" s="139" customFormat="1" ht="14.25">
      <c r="K114" s="141"/>
      <c r="P114" s="141"/>
    </row>
    <row r="115" spans="11:16" s="139" customFormat="1" ht="14.25">
      <c r="K115" s="141"/>
      <c r="P115" s="141"/>
    </row>
    <row r="116" spans="11:16" s="139" customFormat="1" ht="14.25">
      <c r="K116" s="141"/>
      <c r="P116" s="141"/>
    </row>
    <row r="117" spans="11:16" s="139" customFormat="1" ht="14.25">
      <c r="K117" s="141"/>
      <c r="P117" s="141"/>
    </row>
    <row r="118" spans="11:16" s="139" customFormat="1" ht="14.25">
      <c r="K118" s="141"/>
      <c r="P118" s="141"/>
    </row>
    <row r="119" spans="11:16" s="139" customFormat="1" ht="14.25">
      <c r="K119" s="141"/>
      <c r="P119" s="141"/>
    </row>
    <row r="120" spans="11:16" s="139" customFormat="1" ht="14.25">
      <c r="K120" s="141"/>
      <c r="P120" s="141"/>
    </row>
    <row r="121" spans="11:16" s="139" customFormat="1" ht="14.25">
      <c r="K121" s="141"/>
      <c r="P121" s="141"/>
    </row>
    <row r="122" spans="11:16" s="139" customFormat="1" ht="14.25">
      <c r="K122" s="141"/>
      <c r="P122" s="141"/>
    </row>
    <row r="123" spans="11:16" s="139" customFormat="1" ht="14.25">
      <c r="K123" s="141"/>
      <c r="P123" s="141"/>
    </row>
    <row r="124" spans="11:16" s="139" customFormat="1" ht="14.25">
      <c r="K124" s="141"/>
      <c r="P124" s="141"/>
    </row>
    <row r="125" spans="11:16" s="139" customFormat="1" ht="14.25">
      <c r="K125" s="141"/>
      <c r="P125" s="141"/>
    </row>
    <row r="126" spans="11:16" s="139" customFormat="1" ht="14.25">
      <c r="K126" s="141"/>
      <c r="P126" s="141"/>
    </row>
    <row r="127" spans="11:16" s="139" customFormat="1" ht="14.25">
      <c r="K127" s="141"/>
      <c r="P127" s="141"/>
    </row>
    <row r="128" spans="11:16" s="139" customFormat="1" ht="14.25">
      <c r="K128" s="141"/>
      <c r="P128" s="141"/>
    </row>
    <row r="129" spans="11:16" s="139" customFormat="1" ht="14.25">
      <c r="K129" s="141"/>
      <c r="P129" s="141"/>
    </row>
    <row r="130" spans="11:16" s="139" customFormat="1" ht="14.25">
      <c r="K130" s="141"/>
      <c r="P130" s="141"/>
    </row>
    <row r="131" spans="11:16" s="139" customFormat="1" ht="14.25">
      <c r="K131" s="141"/>
      <c r="P131" s="141"/>
    </row>
    <row r="132" spans="11:16" s="139" customFormat="1" ht="14.25">
      <c r="K132" s="141"/>
      <c r="P132" s="141"/>
    </row>
    <row r="133" spans="11:16" s="139" customFormat="1" ht="14.25">
      <c r="K133" s="141"/>
      <c r="P133" s="141"/>
    </row>
    <row r="134" spans="11:16" s="139" customFormat="1" ht="14.25">
      <c r="K134" s="141"/>
      <c r="P134" s="141"/>
    </row>
    <row r="135" spans="11:16" s="139" customFormat="1" ht="14.25">
      <c r="K135" s="141"/>
      <c r="P135" s="141"/>
    </row>
    <row r="136" spans="11:16" s="139" customFormat="1" ht="14.25">
      <c r="K136" s="141"/>
      <c r="P136" s="141"/>
    </row>
    <row r="137" spans="11:16" s="139" customFormat="1" ht="14.25">
      <c r="K137" s="141"/>
      <c r="P137" s="141"/>
    </row>
    <row r="138" spans="11:16" s="139" customFormat="1" ht="14.25">
      <c r="K138" s="141"/>
      <c r="P138" s="141"/>
    </row>
    <row r="139" spans="11:16" s="139" customFormat="1" ht="14.25">
      <c r="K139" s="141"/>
      <c r="P139" s="141"/>
    </row>
    <row r="140" spans="11:16" s="139" customFormat="1" ht="14.25">
      <c r="K140" s="141"/>
      <c r="P140" s="141"/>
    </row>
    <row r="141" spans="11:16" s="139" customFormat="1" ht="14.25">
      <c r="K141" s="141"/>
      <c r="P141" s="141"/>
    </row>
    <row r="142" spans="11:16" s="139" customFormat="1" ht="14.25">
      <c r="K142" s="141"/>
      <c r="P142" s="141"/>
    </row>
    <row r="143" spans="11:16" s="139" customFormat="1" ht="14.25">
      <c r="K143" s="141"/>
      <c r="P143" s="141"/>
    </row>
    <row r="144" spans="11:16" s="139" customFormat="1" ht="14.25">
      <c r="K144" s="141"/>
      <c r="P144" s="141"/>
    </row>
    <row r="145" spans="11:16" s="139" customFormat="1" ht="14.25">
      <c r="K145" s="141"/>
      <c r="P145" s="141"/>
    </row>
    <row r="146" spans="11:16" s="139" customFormat="1" ht="14.25">
      <c r="K146" s="141"/>
      <c r="P146" s="141"/>
    </row>
    <row r="147" spans="11:16" s="139" customFormat="1" ht="14.25">
      <c r="K147" s="141"/>
      <c r="P147" s="141"/>
    </row>
    <row r="148" spans="11:16" s="139" customFormat="1" ht="14.25">
      <c r="K148" s="141"/>
      <c r="P148" s="141"/>
    </row>
    <row r="149" spans="11:16" s="139" customFormat="1" ht="14.25">
      <c r="K149" s="141"/>
      <c r="P149" s="141"/>
    </row>
    <row r="150" spans="11:16" s="139" customFormat="1" ht="14.25">
      <c r="K150" s="141"/>
      <c r="P150" s="141"/>
    </row>
    <row r="151" spans="11:16" s="139" customFormat="1" ht="14.25">
      <c r="K151" s="141"/>
      <c r="P151" s="141"/>
    </row>
    <row r="152" spans="11:16" s="139" customFormat="1" ht="14.25">
      <c r="K152" s="141"/>
      <c r="P152" s="141"/>
    </row>
    <row r="153" spans="11:16" s="139" customFormat="1" ht="14.25">
      <c r="K153" s="141"/>
      <c r="P153" s="141"/>
    </row>
    <row r="154" spans="11:16" s="139" customFormat="1" ht="14.25">
      <c r="K154" s="141"/>
      <c r="P154" s="141"/>
    </row>
    <row r="155" spans="11:16" s="139" customFormat="1" ht="14.25">
      <c r="K155" s="141"/>
      <c r="P155" s="141"/>
    </row>
    <row r="156" spans="11:16" s="139" customFormat="1" ht="14.25">
      <c r="K156" s="141"/>
      <c r="P156" s="141"/>
    </row>
    <row r="157" spans="11:16" s="139" customFormat="1" ht="14.25">
      <c r="K157" s="141"/>
      <c r="P157" s="141"/>
    </row>
    <row r="158" spans="11:16" s="139" customFormat="1" ht="14.25">
      <c r="K158" s="141"/>
      <c r="P158" s="141"/>
    </row>
    <row r="159" spans="11:16" s="139" customFormat="1" ht="14.25">
      <c r="K159" s="141"/>
      <c r="P159" s="141"/>
    </row>
    <row r="160" spans="11:16" s="139" customFormat="1" ht="14.25">
      <c r="K160" s="141"/>
      <c r="P160" s="141"/>
    </row>
    <row r="161" spans="11:16" s="139" customFormat="1" ht="14.25">
      <c r="K161" s="141"/>
      <c r="P161" s="141"/>
    </row>
    <row r="162" spans="11:16" s="139" customFormat="1" ht="14.25">
      <c r="K162" s="141"/>
      <c r="P162" s="141"/>
    </row>
    <row r="163" spans="11:16" s="139" customFormat="1" ht="14.25">
      <c r="K163" s="141"/>
      <c r="P163" s="141"/>
    </row>
    <row r="164" spans="11:16" s="139" customFormat="1" ht="14.25">
      <c r="K164" s="141"/>
      <c r="P164" s="141"/>
    </row>
    <row r="165" spans="11:16" s="139" customFormat="1" ht="14.25">
      <c r="K165" s="141"/>
      <c r="P165" s="141"/>
    </row>
    <row r="166" spans="11:16" s="139" customFormat="1" ht="14.25">
      <c r="K166" s="141"/>
      <c r="P166" s="141"/>
    </row>
    <row r="167" spans="11:16" s="139" customFormat="1" ht="14.25">
      <c r="K167" s="141"/>
      <c r="P167" s="141"/>
    </row>
    <row r="168" spans="11:16" s="139" customFormat="1" ht="14.25">
      <c r="K168" s="141"/>
      <c r="P168" s="141"/>
    </row>
    <row r="169" spans="11:16" s="139" customFormat="1" ht="14.25">
      <c r="K169" s="141"/>
      <c r="P169" s="141"/>
    </row>
    <row r="170" spans="11:16" s="139" customFormat="1" ht="14.25">
      <c r="K170" s="141"/>
      <c r="P170" s="141"/>
    </row>
    <row r="171" spans="11:16" s="139" customFormat="1" ht="14.25">
      <c r="K171" s="141"/>
      <c r="P171" s="141"/>
    </row>
    <row r="172" spans="11:16" s="139" customFormat="1" ht="14.25">
      <c r="K172" s="141"/>
      <c r="P172" s="141"/>
    </row>
    <row r="173" spans="11:16" s="139" customFormat="1" ht="14.25">
      <c r="K173" s="141"/>
      <c r="P173" s="141"/>
    </row>
    <row r="174" spans="11:16" s="139" customFormat="1" ht="14.25">
      <c r="K174" s="141"/>
      <c r="P174" s="141"/>
    </row>
    <row r="175" spans="11:16" s="139" customFormat="1" ht="14.25">
      <c r="K175" s="141"/>
      <c r="P175" s="141"/>
    </row>
    <row r="176" spans="11:16" s="139" customFormat="1" ht="14.25">
      <c r="K176" s="141"/>
      <c r="P176" s="141"/>
    </row>
    <row r="177" spans="11:16" s="139" customFormat="1" ht="14.25">
      <c r="K177" s="141"/>
      <c r="P177" s="141"/>
    </row>
    <row r="178" spans="11:16" s="139" customFormat="1" ht="14.25">
      <c r="K178" s="141"/>
      <c r="P178" s="141"/>
    </row>
    <row r="179" spans="11:16" s="139" customFormat="1" ht="14.25">
      <c r="K179" s="141"/>
      <c r="P179" s="141"/>
    </row>
    <row r="180" spans="11:16" s="139" customFormat="1" ht="14.25">
      <c r="K180" s="141"/>
      <c r="P180" s="141"/>
    </row>
    <row r="181" spans="11:16" s="139" customFormat="1" ht="14.25">
      <c r="K181" s="141"/>
      <c r="P181" s="141"/>
    </row>
    <row r="182" spans="11:16" s="139" customFormat="1" ht="14.25">
      <c r="K182" s="141"/>
      <c r="P182" s="141"/>
    </row>
    <row r="183" spans="11:16" s="139" customFormat="1" ht="14.25">
      <c r="K183" s="141"/>
      <c r="P183" s="141"/>
    </row>
    <row r="184" spans="11:16" s="139" customFormat="1" ht="14.25">
      <c r="K184" s="141"/>
      <c r="P184" s="141"/>
    </row>
    <row r="185" spans="11:16" s="139" customFormat="1" ht="14.25">
      <c r="K185" s="141"/>
      <c r="P185" s="141"/>
    </row>
    <row r="186" spans="11:16" s="139" customFormat="1" ht="14.25">
      <c r="K186" s="141"/>
      <c r="P186" s="141"/>
    </row>
    <row r="187" spans="11:16" s="139" customFormat="1" ht="14.25">
      <c r="K187" s="141"/>
      <c r="P187" s="141"/>
    </row>
    <row r="188" spans="11:16" s="139" customFormat="1" ht="14.25">
      <c r="K188" s="141"/>
      <c r="P188" s="141"/>
    </row>
    <row r="189" spans="11:16" s="139" customFormat="1" ht="14.25">
      <c r="K189" s="141"/>
      <c r="P189" s="141"/>
    </row>
    <row r="190" spans="11:16" s="139" customFormat="1" ht="14.25">
      <c r="K190" s="141"/>
      <c r="P190" s="141"/>
    </row>
    <row r="191" spans="11:16" s="139" customFormat="1" ht="14.25">
      <c r="K191" s="141"/>
      <c r="P191" s="141"/>
    </row>
    <row r="192" spans="11:16" s="139" customFormat="1" ht="14.25">
      <c r="K192" s="141"/>
      <c r="P192" s="141"/>
    </row>
    <row r="193" spans="11:16" s="139" customFormat="1" ht="14.25">
      <c r="K193" s="141"/>
      <c r="P193" s="141"/>
    </row>
    <row r="194" spans="11:16" s="139" customFormat="1" ht="14.25">
      <c r="K194" s="141"/>
      <c r="P194" s="141"/>
    </row>
    <row r="195" spans="11:16" s="139" customFormat="1" ht="14.25">
      <c r="K195" s="141"/>
      <c r="P195" s="141"/>
    </row>
    <row r="196" spans="11:16" s="139" customFormat="1" ht="14.25">
      <c r="K196" s="141"/>
      <c r="P196" s="141"/>
    </row>
    <row r="197" spans="11:16" s="139" customFormat="1" ht="14.25">
      <c r="K197" s="141"/>
      <c r="P197" s="141"/>
    </row>
    <row r="198" spans="11:16" s="139" customFormat="1" ht="14.25">
      <c r="K198" s="141"/>
      <c r="P198" s="141"/>
    </row>
    <row r="199" spans="11:16" s="139" customFormat="1" ht="14.25">
      <c r="K199" s="141"/>
      <c r="P199" s="141"/>
    </row>
    <row r="200" spans="11:16" s="139" customFormat="1" ht="14.25">
      <c r="K200" s="141"/>
      <c r="P200" s="141"/>
    </row>
    <row r="201" spans="11:16" s="139" customFormat="1" ht="14.25">
      <c r="K201" s="141"/>
      <c r="P201" s="141"/>
    </row>
    <row r="202" spans="11:16" s="139" customFormat="1" ht="14.25">
      <c r="K202" s="141"/>
      <c r="P202" s="141"/>
    </row>
    <row r="203" spans="11:16" s="139" customFormat="1" ht="14.25">
      <c r="K203" s="141"/>
      <c r="P203" s="141"/>
    </row>
    <row r="204" spans="11:16" s="139" customFormat="1" ht="14.25">
      <c r="K204" s="141"/>
      <c r="P204" s="141"/>
    </row>
    <row r="205" spans="11:16" s="139" customFormat="1" ht="14.25">
      <c r="K205" s="141"/>
      <c r="P205" s="141"/>
    </row>
    <row r="206" spans="11:16" s="139" customFormat="1" ht="14.25">
      <c r="K206" s="141"/>
      <c r="P206" s="141"/>
    </row>
    <row r="207" spans="11:16" s="139" customFormat="1" ht="14.25">
      <c r="K207" s="141"/>
      <c r="P207" s="141"/>
    </row>
    <row r="208" spans="11:16" s="139" customFormat="1" ht="14.25">
      <c r="K208" s="141"/>
      <c r="P208" s="141"/>
    </row>
    <row r="209" spans="11:16" s="139" customFormat="1" ht="14.25">
      <c r="K209" s="141"/>
      <c r="P209" s="141"/>
    </row>
    <row r="210" spans="11:16" s="139" customFormat="1" ht="14.25">
      <c r="K210" s="141"/>
      <c r="P210" s="141"/>
    </row>
    <row r="211" spans="11:16" s="139" customFormat="1" ht="14.25">
      <c r="K211" s="141"/>
      <c r="P211" s="141"/>
    </row>
    <row r="212" spans="11:16" s="139" customFormat="1" ht="14.25">
      <c r="K212" s="141"/>
      <c r="P212" s="141"/>
    </row>
    <row r="213" spans="11:16" s="139" customFormat="1" ht="14.25">
      <c r="K213" s="141"/>
      <c r="P213" s="141"/>
    </row>
    <row r="214" spans="11:16" s="139" customFormat="1" ht="14.25">
      <c r="K214" s="141"/>
      <c r="P214" s="141"/>
    </row>
    <row r="215" spans="11:16" s="139" customFormat="1" ht="14.25">
      <c r="K215" s="141"/>
      <c r="P215" s="141"/>
    </row>
    <row r="216" spans="11:16" s="139" customFormat="1" ht="14.25">
      <c r="K216" s="141"/>
      <c r="P216" s="141"/>
    </row>
    <row r="217" spans="11:16" s="139" customFormat="1" ht="14.25">
      <c r="K217" s="141"/>
      <c r="P217" s="141"/>
    </row>
    <row r="218" spans="11:16" s="139" customFormat="1" ht="14.25">
      <c r="K218" s="141"/>
      <c r="P218" s="141"/>
    </row>
    <row r="219" spans="11:16" s="139" customFormat="1" ht="14.25">
      <c r="K219" s="141"/>
      <c r="P219" s="141"/>
    </row>
    <row r="220" spans="11:16" s="139" customFormat="1" ht="14.25">
      <c r="K220" s="141"/>
      <c r="P220" s="141"/>
    </row>
    <row r="221" spans="11:16" s="139" customFormat="1" ht="14.25">
      <c r="K221" s="141"/>
      <c r="P221" s="141"/>
    </row>
    <row r="222" spans="11:16" s="139" customFormat="1" ht="14.25">
      <c r="K222" s="141"/>
      <c r="P222" s="141"/>
    </row>
    <row r="223" spans="11:16" s="139" customFormat="1" ht="14.25">
      <c r="K223" s="141"/>
      <c r="P223" s="141"/>
    </row>
    <row r="224" spans="11:16" s="139" customFormat="1" ht="14.25">
      <c r="K224" s="141"/>
      <c r="P224" s="141"/>
    </row>
    <row r="225" spans="11:16" s="139" customFormat="1" ht="14.25">
      <c r="K225" s="141"/>
      <c r="P225" s="141"/>
    </row>
    <row r="226" spans="11:16" s="139" customFormat="1" ht="14.25">
      <c r="K226" s="141"/>
      <c r="P226" s="141"/>
    </row>
    <row r="227" spans="11:16" s="139" customFormat="1" ht="14.25">
      <c r="K227" s="141"/>
      <c r="P227" s="141"/>
    </row>
    <row r="228" spans="11:16" s="139" customFormat="1" ht="14.25">
      <c r="K228" s="141"/>
      <c r="P228" s="141"/>
    </row>
    <row r="229" spans="11:16" s="139" customFormat="1" ht="14.25">
      <c r="K229" s="141"/>
      <c r="P229" s="141"/>
    </row>
    <row r="230" spans="11:16" s="139" customFormat="1" ht="14.25">
      <c r="K230" s="141"/>
      <c r="P230" s="141"/>
    </row>
    <row r="231" spans="11:16" s="139" customFormat="1" ht="14.25">
      <c r="K231" s="141"/>
      <c r="P231" s="141"/>
    </row>
    <row r="232" spans="11:16" s="139" customFormat="1" ht="14.25">
      <c r="K232" s="141"/>
      <c r="P232" s="141"/>
    </row>
    <row r="233" spans="11:16" s="139" customFormat="1" ht="14.25">
      <c r="K233" s="141"/>
      <c r="P233" s="141"/>
    </row>
    <row r="234" spans="11:16" s="139" customFormat="1" ht="14.25">
      <c r="K234" s="141"/>
      <c r="P234" s="141"/>
    </row>
    <row r="235" spans="11:16" s="139" customFormat="1" ht="14.25">
      <c r="K235" s="141"/>
      <c r="P235" s="141"/>
    </row>
    <row r="236" spans="11:16" s="139" customFormat="1" ht="14.25">
      <c r="K236" s="141"/>
      <c r="P236" s="141"/>
    </row>
    <row r="237" spans="11:16" s="139" customFormat="1" ht="14.25">
      <c r="K237" s="141"/>
      <c r="P237" s="141"/>
    </row>
    <row r="238" spans="11:16" s="139" customFormat="1" ht="14.25">
      <c r="K238" s="141"/>
      <c r="P238" s="141"/>
    </row>
    <row r="239" spans="11:16" s="139" customFormat="1" ht="14.25">
      <c r="K239" s="141"/>
      <c r="P239" s="141"/>
    </row>
    <row r="240" spans="11:16" s="139" customFormat="1" ht="14.25">
      <c r="K240" s="141"/>
      <c r="P240" s="141"/>
    </row>
    <row r="241" spans="11:16" s="139" customFormat="1" ht="14.25">
      <c r="K241" s="141"/>
      <c r="P241" s="141"/>
    </row>
    <row r="242" spans="11:16" s="139" customFormat="1" ht="14.25">
      <c r="K242" s="141"/>
      <c r="P242" s="141"/>
    </row>
    <row r="243" spans="11:16" s="139" customFormat="1" ht="14.25">
      <c r="K243" s="141"/>
      <c r="P243" s="141"/>
    </row>
    <row r="244" spans="11:16" s="139" customFormat="1" ht="14.25">
      <c r="K244" s="141"/>
      <c r="P244" s="141"/>
    </row>
    <row r="245" spans="11:16" s="139" customFormat="1" ht="14.25">
      <c r="K245" s="141"/>
      <c r="P245" s="141"/>
    </row>
    <row r="246" spans="11:16" s="139" customFormat="1" ht="14.25">
      <c r="K246" s="141"/>
      <c r="P246" s="141"/>
    </row>
    <row r="247" spans="11:16" s="139" customFormat="1" ht="14.25">
      <c r="K247" s="141"/>
      <c r="P247" s="141"/>
    </row>
    <row r="248" spans="11:16" s="139" customFormat="1" ht="14.25">
      <c r="K248" s="141"/>
      <c r="P248" s="141"/>
    </row>
    <row r="249" spans="11:16" s="139" customFormat="1" ht="14.25">
      <c r="K249" s="141"/>
      <c r="P249" s="141"/>
    </row>
    <row r="250" spans="11:16" s="139" customFormat="1" ht="14.25">
      <c r="K250" s="141"/>
      <c r="P250" s="141"/>
    </row>
    <row r="251" spans="11:16" s="139" customFormat="1" ht="14.25">
      <c r="K251" s="141"/>
      <c r="P251" s="141"/>
    </row>
    <row r="252" spans="11:16" s="139" customFormat="1" ht="14.25">
      <c r="K252" s="141"/>
      <c r="P252" s="141"/>
    </row>
    <row r="253" spans="11:16" s="139" customFormat="1" ht="14.25">
      <c r="K253" s="141"/>
      <c r="P253" s="141"/>
    </row>
    <row r="254" spans="11:16" s="139" customFormat="1" ht="14.25">
      <c r="K254" s="141"/>
      <c r="P254" s="141"/>
    </row>
    <row r="255" spans="11:16" s="139" customFormat="1" ht="14.25">
      <c r="K255" s="141"/>
      <c r="P255" s="141"/>
    </row>
    <row r="256" spans="11:16" s="139" customFormat="1" ht="14.25">
      <c r="K256" s="141"/>
      <c r="P256" s="141"/>
    </row>
    <row r="257" spans="11:16" s="139" customFormat="1" ht="14.25">
      <c r="K257" s="141"/>
      <c r="P257" s="141"/>
    </row>
    <row r="258" spans="11:16" s="139" customFormat="1" ht="14.25">
      <c r="K258" s="141"/>
      <c r="P258" s="141"/>
    </row>
    <row r="259" spans="11:16" s="139" customFormat="1" ht="14.25">
      <c r="K259" s="141"/>
      <c r="P259" s="141"/>
    </row>
  </sheetData>
  <sheetProtection/>
  <mergeCells count="3">
    <mergeCell ref="B4:V4"/>
    <mergeCell ref="A4:A5"/>
    <mergeCell ref="B2:U3"/>
  </mergeCells>
  <printOptions horizontalCentered="1"/>
  <pageMargins left="0.47" right="0.47" top="0.59" bottom="0.47" header="0.31" footer="0.31"/>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H72"/>
  <sheetViews>
    <sheetView showGridLines="0" showZeros="0" workbookViewId="0" topLeftCell="A1">
      <pane ySplit="5" topLeftCell="A54" activePane="bottomLeft" state="frozen"/>
      <selection pane="bottomLeft" activeCell="D64" sqref="D64"/>
    </sheetView>
  </sheetViews>
  <sheetFormatPr defaultColWidth="9.00390625" defaultRowHeight="14.25"/>
  <cols>
    <col min="1" max="1" width="42.625" style="128" customWidth="1"/>
    <col min="2" max="2" width="12.00390625" style="128" customWidth="1"/>
    <col min="3" max="3" width="10.50390625" style="128" customWidth="1"/>
    <col min="4" max="4" width="13.875" style="128" customWidth="1"/>
    <col min="5" max="5" width="50.625" style="128" customWidth="1"/>
    <col min="6" max="6" width="12.875" style="128" customWidth="1"/>
    <col min="7" max="7" width="10.875" style="128" customWidth="1"/>
    <col min="8" max="8" width="13.75390625" style="128" customWidth="1"/>
    <col min="9" max="16384" width="9.00390625" style="128" customWidth="1"/>
  </cols>
  <sheetData>
    <row r="1" spans="1:8" s="128" customFormat="1" ht="14.25">
      <c r="A1" s="116" t="s">
        <v>1323</v>
      </c>
      <c r="H1" s="130" t="s">
        <v>0</v>
      </c>
    </row>
    <row r="2" spans="1:8" s="128" customFormat="1" ht="18" customHeight="1">
      <c r="A2" s="85" t="s">
        <v>1324</v>
      </c>
      <c r="B2" s="85"/>
      <c r="C2" s="85"/>
      <c r="D2" s="85"/>
      <c r="E2" s="85"/>
      <c r="F2" s="85"/>
      <c r="G2" s="85"/>
      <c r="H2" s="85"/>
    </row>
    <row r="3" spans="1:8" s="128" customFormat="1" ht="18" customHeight="1">
      <c r="A3" s="116"/>
      <c r="H3" s="131" t="s">
        <v>26</v>
      </c>
    </row>
    <row r="4" spans="1:8" s="128" customFormat="1" ht="31.5" customHeight="1">
      <c r="A4" s="117" t="s">
        <v>1325</v>
      </c>
      <c r="B4" s="132"/>
      <c r="C4" s="132"/>
      <c r="D4" s="118"/>
      <c r="E4" s="117" t="s">
        <v>1326</v>
      </c>
      <c r="F4" s="132"/>
      <c r="G4" s="132"/>
      <c r="H4" s="118"/>
    </row>
    <row r="5" spans="1:8" s="128" customFormat="1" ht="35.25" customHeight="1">
      <c r="A5" s="133" t="s">
        <v>27</v>
      </c>
      <c r="B5" s="111" t="s">
        <v>28</v>
      </c>
      <c r="C5" s="133" t="s">
        <v>29</v>
      </c>
      <c r="D5" s="111" t="s">
        <v>30</v>
      </c>
      <c r="E5" s="133" t="s">
        <v>27</v>
      </c>
      <c r="F5" s="111" t="s">
        <v>28</v>
      </c>
      <c r="G5" s="133" t="s">
        <v>29</v>
      </c>
      <c r="H5" s="111" t="s">
        <v>30</v>
      </c>
    </row>
    <row r="6" spans="1:8" s="129" customFormat="1" ht="19.5" customHeight="1">
      <c r="A6" s="95" t="s">
        <v>1327</v>
      </c>
      <c r="B6" s="134"/>
      <c r="C6" s="134"/>
      <c r="D6" s="134"/>
      <c r="E6" s="95" t="s">
        <v>1328</v>
      </c>
      <c r="F6" s="135">
        <f>SUM(F7:F9)</f>
        <v>40</v>
      </c>
      <c r="G6" s="135">
        <f>SUM(G7:G9)</f>
        <v>60</v>
      </c>
      <c r="H6" s="135"/>
    </row>
    <row r="7" spans="1:8" s="129" customFormat="1" ht="19.5" customHeight="1">
      <c r="A7" s="95" t="s">
        <v>1329</v>
      </c>
      <c r="B7" s="134"/>
      <c r="C7" s="134"/>
      <c r="D7" s="134"/>
      <c r="E7" s="97" t="s">
        <v>1330</v>
      </c>
      <c r="F7" s="134"/>
      <c r="G7" s="134"/>
      <c r="H7" s="134"/>
    </row>
    <row r="8" spans="1:8" s="129" customFormat="1" ht="19.5" customHeight="1">
      <c r="A8" s="95" t="s">
        <v>1331</v>
      </c>
      <c r="B8" s="134"/>
      <c r="C8" s="134"/>
      <c r="D8" s="134"/>
      <c r="E8" s="97" t="s">
        <v>1332</v>
      </c>
      <c r="F8" s="134">
        <v>40</v>
      </c>
      <c r="G8" s="134">
        <v>60</v>
      </c>
      <c r="H8" s="134"/>
    </row>
    <row r="9" spans="1:8" s="129" customFormat="1" ht="19.5" customHeight="1">
      <c r="A9" s="136" t="s">
        <v>1333</v>
      </c>
      <c r="B9" s="134"/>
      <c r="C9" s="134"/>
      <c r="D9" s="134"/>
      <c r="E9" s="98" t="s">
        <v>1334</v>
      </c>
      <c r="F9" s="134"/>
      <c r="G9" s="134"/>
      <c r="H9" s="134"/>
    </row>
    <row r="10" spans="1:8" s="129" customFormat="1" ht="19.5" customHeight="1">
      <c r="A10" s="95" t="s">
        <v>1335</v>
      </c>
      <c r="B10" s="134"/>
      <c r="C10" s="134"/>
      <c r="D10" s="134"/>
      <c r="E10" s="95" t="s">
        <v>1336</v>
      </c>
      <c r="F10" s="134"/>
      <c r="G10" s="134">
        <f>SUM(G11:G13)</f>
        <v>0</v>
      </c>
      <c r="H10" s="134"/>
    </row>
    <row r="11" spans="1:8" s="129" customFormat="1" ht="19.5" customHeight="1">
      <c r="A11" s="95" t="s">
        <v>1337</v>
      </c>
      <c r="B11" s="134">
        <v>92</v>
      </c>
      <c r="C11" s="134"/>
      <c r="D11" s="134"/>
      <c r="E11" s="97" t="s">
        <v>1338</v>
      </c>
      <c r="F11" s="134"/>
      <c r="G11" s="134"/>
      <c r="H11" s="134"/>
    </row>
    <row r="12" spans="1:8" s="129" customFormat="1" ht="19.5" customHeight="1">
      <c r="A12" s="95" t="s">
        <v>1339</v>
      </c>
      <c r="B12" s="134">
        <v>408</v>
      </c>
      <c r="C12" s="137">
        <v>450</v>
      </c>
      <c r="D12" s="134"/>
      <c r="E12" s="98" t="s">
        <v>1340</v>
      </c>
      <c r="F12" s="134"/>
      <c r="G12" s="134"/>
      <c r="H12" s="134"/>
    </row>
    <row r="13" spans="1:8" s="129" customFormat="1" ht="19.5" customHeight="1">
      <c r="A13" s="95" t="s">
        <v>1341</v>
      </c>
      <c r="B13" s="134"/>
      <c r="C13" s="134"/>
      <c r="D13" s="134"/>
      <c r="E13" s="98" t="s">
        <v>1342</v>
      </c>
      <c r="F13" s="134"/>
      <c r="G13" s="134"/>
      <c r="H13" s="134"/>
    </row>
    <row r="14" spans="1:8" s="129" customFormat="1" ht="19.5" customHeight="1">
      <c r="A14" s="95" t="s">
        <v>1343</v>
      </c>
      <c r="B14" s="100"/>
      <c r="C14" s="138">
        <v>1564</v>
      </c>
      <c r="D14" s="134"/>
      <c r="E14" s="95" t="s">
        <v>1344</v>
      </c>
      <c r="F14" s="134"/>
      <c r="G14" s="134">
        <f>SUM(G15:G16)</f>
        <v>0</v>
      </c>
      <c r="H14" s="134"/>
    </row>
    <row r="15" spans="1:8" s="129" customFormat="1" ht="19.5" customHeight="1">
      <c r="A15" s="95" t="s">
        <v>1345</v>
      </c>
      <c r="B15" s="134">
        <v>82</v>
      </c>
      <c r="C15" s="137">
        <v>70</v>
      </c>
      <c r="D15" s="134"/>
      <c r="E15" s="95" t="s">
        <v>1346</v>
      </c>
      <c r="F15" s="134"/>
      <c r="G15" s="134"/>
      <c r="H15" s="134"/>
    </row>
    <row r="16" spans="1:8" s="129" customFormat="1" ht="19.5" customHeight="1">
      <c r="A16" s="95" t="s">
        <v>1347</v>
      </c>
      <c r="B16" s="134"/>
      <c r="C16" s="134"/>
      <c r="D16" s="134"/>
      <c r="E16" s="95" t="s">
        <v>1348</v>
      </c>
      <c r="F16" s="134"/>
      <c r="G16" s="134"/>
      <c r="H16" s="134"/>
    </row>
    <row r="17" spans="1:8" s="129" customFormat="1" ht="19.5" customHeight="1">
      <c r="A17" s="95" t="s">
        <v>1349</v>
      </c>
      <c r="B17" s="134"/>
      <c r="C17" s="134"/>
      <c r="D17" s="134"/>
      <c r="E17" s="95" t="s">
        <v>1350</v>
      </c>
      <c r="F17" s="134"/>
      <c r="G17" s="134">
        <f>SUM(G18:G26)</f>
        <v>520</v>
      </c>
      <c r="H17" s="134"/>
    </row>
    <row r="18" spans="1:8" s="129" customFormat="1" ht="19.5" customHeight="1">
      <c r="A18" s="95" t="s">
        <v>1351</v>
      </c>
      <c r="B18" s="134"/>
      <c r="C18" s="134"/>
      <c r="D18" s="134"/>
      <c r="E18" s="95" t="s">
        <v>1352</v>
      </c>
      <c r="F18" s="134"/>
      <c r="G18" s="137">
        <v>450</v>
      </c>
      <c r="H18" s="134"/>
    </row>
    <row r="19" spans="1:8" s="129" customFormat="1" ht="19.5" customHeight="1">
      <c r="A19" s="95" t="s">
        <v>1353</v>
      </c>
      <c r="B19" s="134"/>
      <c r="C19" s="134"/>
      <c r="D19" s="134"/>
      <c r="E19" s="95" t="s">
        <v>1354</v>
      </c>
      <c r="F19" s="95"/>
      <c r="G19" s="134"/>
      <c r="H19" s="134"/>
    </row>
    <row r="20" spans="1:8" s="129" customFormat="1" ht="19.5" customHeight="1">
      <c r="A20" s="95" t="s">
        <v>1355</v>
      </c>
      <c r="B20" s="134"/>
      <c r="C20" s="138">
        <v>0</v>
      </c>
      <c r="D20" s="134"/>
      <c r="E20" s="95" t="s">
        <v>1356</v>
      </c>
      <c r="F20" s="134"/>
      <c r="G20" s="134"/>
      <c r="H20" s="134"/>
    </row>
    <row r="21" spans="1:8" s="129" customFormat="1" ht="19.5" customHeight="1">
      <c r="A21" s="112" t="s">
        <v>1357</v>
      </c>
      <c r="B21" s="96"/>
      <c r="C21" s="96">
        <v>60</v>
      </c>
      <c r="D21" s="96"/>
      <c r="E21" s="99" t="s">
        <v>1358</v>
      </c>
      <c r="F21" s="134"/>
      <c r="G21" s="137">
        <v>70</v>
      </c>
      <c r="H21" s="134"/>
    </row>
    <row r="22" spans="1:8" s="129" customFormat="1" ht="19.5" customHeight="1">
      <c r="A22" s="112" t="s">
        <v>1359</v>
      </c>
      <c r="B22" s="96"/>
      <c r="C22" s="96"/>
      <c r="D22" s="96"/>
      <c r="E22" s="95" t="s">
        <v>1360</v>
      </c>
      <c r="F22" s="134"/>
      <c r="G22" s="134"/>
      <c r="H22" s="134"/>
    </row>
    <row r="23" spans="1:8" s="128" customFormat="1" ht="19.5" customHeight="1">
      <c r="A23" s="122"/>
      <c r="B23" s="96"/>
      <c r="C23" s="96"/>
      <c r="D23" s="96"/>
      <c r="E23" s="99" t="s">
        <v>1361</v>
      </c>
      <c r="F23" s="96"/>
      <c r="G23" s="96"/>
      <c r="H23" s="96"/>
    </row>
    <row r="24" spans="1:8" s="128" customFormat="1" ht="19.5" customHeight="1">
      <c r="A24" s="112"/>
      <c r="B24" s="96"/>
      <c r="C24" s="96"/>
      <c r="D24" s="96"/>
      <c r="E24" s="99" t="s">
        <v>1362</v>
      </c>
      <c r="F24" s="96"/>
      <c r="G24" s="96"/>
      <c r="H24" s="96"/>
    </row>
    <row r="25" spans="1:8" s="128" customFormat="1" ht="19.5" customHeight="1">
      <c r="A25" s="96"/>
      <c r="B25" s="96"/>
      <c r="C25" s="96"/>
      <c r="D25" s="96"/>
      <c r="E25" s="99" t="s">
        <v>1363</v>
      </c>
      <c r="F25" s="138"/>
      <c r="G25" s="138"/>
      <c r="H25" s="138"/>
    </row>
    <row r="26" spans="1:8" s="128" customFormat="1" ht="19.5" customHeight="1">
      <c r="A26" s="96"/>
      <c r="B26" s="96"/>
      <c r="C26" s="96"/>
      <c r="D26" s="96"/>
      <c r="E26" s="99" t="s">
        <v>1364</v>
      </c>
      <c r="F26" s="138"/>
      <c r="G26" s="138"/>
      <c r="H26" s="138"/>
    </row>
    <row r="27" spans="1:8" s="128" customFormat="1" ht="19.5" customHeight="1">
      <c r="A27" s="103"/>
      <c r="B27" s="96"/>
      <c r="C27" s="96"/>
      <c r="D27" s="96"/>
      <c r="E27" s="95" t="s">
        <v>1365</v>
      </c>
      <c r="F27" s="138">
        <f>SUM(F28:F32)</f>
        <v>0</v>
      </c>
      <c r="G27" s="138">
        <f>SUM(G28:G32)</f>
        <v>0</v>
      </c>
      <c r="H27" s="138"/>
    </row>
    <row r="28" spans="1:8" s="128" customFormat="1" ht="19.5" customHeight="1">
      <c r="A28" s="103"/>
      <c r="B28" s="96"/>
      <c r="C28" s="96"/>
      <c r="D28" s="96"/>
      <c r="E28" s="99" t="s">
        <v>1366</v>
      </c>
      <c r="F28" s="138"/>
      <c r="G28" s="138"/>
      <c r="H28" s="138"/>
    </row>
    <row r="29" spans="1:8" s="128" customFormat="1" ht="19.5" customHeight="1">
      <c r="A29" s="103"/>
      <c r="B29" s="96"/>
      <c r="C29" s="96"/>
      <c r="D29" s="96"/>
      <c r="E29" s="100" t="s">
        <v>1367</v>
      </c>
      <c r="F29" s="138"/>
      <c r="G29" s="138"/>
      <c r="H29" s="138"/>
    </row>
    <row r="30" spans="1:8" s="128" customFormat="1" ht="19.5" customHeight="1">
      <c r="A30" s="103"/>
      <c r="B30" s="96"/>
      <c r="C30" s="96"/>
      <c r="D30" s="96"/>
      <c r="E30" s="101" t="s">
        <v>1368</v>
      </c>
      <c r="F30" s="138"/>
      <c r="G30" s="138"/>
      <c r="H30" s="138"/>
    </row>
    <row r="31" spans="1:8" s="128" customFormat="1" ht="19.5" customHeight="1">
      <c r="A31" s="103"/>
      <c r="B31" s="96"/>
      <c r="C31" s="96"/>
      <c r="D31" s="96"/>
      <c r="E31" s="102" t="s">
        <v>1369</v>
      </c>
      <c r="F31" s="138"/>
      <c r="G31" s="138"/>
      <c r="H31" s="138"/>
    </row>
    <row r="32" spans="1:8" s="128" customFormat="1" ht="19.5" customHeight="1">
      <c r="A32" s="103"/>
      <c r="B32" s="96"/>
      <c r="C32" s="96"/>
      <c r="D32" s="96"/>
      <c r="E32" s="102" t="s">
        <v>1370</v>
      </c>
      <c r="F32" s="138"/>
      <c r="G32" s="138"/>
      <c r="H32" s="138"/>
    </row>
    <row r="33" spans="1:8" s="128" customFormat="1" ht="19.5" customHeight="1">
      <c r="A33" s="103"/>
      <c r="B33" s="96"/>
      <c r="C33" s="96"/>
      <c r="D33" s="96"/>
      <c r="E33" s="103" t="s">
        <v>1371</v>
      </c>
      <c r="F33" s="138">
        <f>SUM(F34:F43)</f>
        <v>0</v>
      </c>
      <c r="G33" s="138">
        <f>SUM(G34:G43)</f>
        <v>0</v>
      </c>
      <c r="H33" s="138"/>
    </row>
    <row r="34" spans="1:8" s="128" customFormat="1" ht="19.5" customHeight="1">
      <c r="A34" s="103"/>
      <c r="B34" s="96"/>
      <c r="C34" s="96"/>
      <c r="D34" s="96"/>
      <c r="E34" s="101" t="s">
        <v>1372</v>
      </c>
      <c r="F34" s="138"/>
      <c r="G34" s="138"/>
      <c r="H34" s="138"/>
    </row>
    <row r="35" spans="1:8" s="128" customFormat="1" ht="19.5" customHeight="1">
      <c r="A35" s="103"/>
      <c r="B35" s="96"/>
      <c r="C35" s="96"/>
      <c r="D35" s="96"/>
      <c r="E35" s="101" t="s">
        <v>1373</v>
      </c>
      <c r="F35" s="138"/>
      <c r="G35" s="138"/>
      <c r="H35" s="138"/>
    </row>
    <row r="36" spans="1:8" s="128" customFormat="1" ht="19.5" customHeight="1">
      <c r="A36" s="103"/>
      <c r="B36" s="96"/>
      <c r="C36" s="96"/>
      <c r="D36" s="96"/>
      <c r="E36" s="101" t="s">
        <v>1374</v>
      </c>
      <c r="F36" s="138"/>
      <c r="G36" s="138"/>
      <c r="H36" s="138"/>
    </row>
    <row r="37" spans="1:8" s="115" customFormat="1" ht="19.5" customHeight="1">
      <c r="A37" s="103"/>
      <c r="B37" s="96"/>
      <c r="C37" s="96"/>
      <c r="D37" s="96"/>
      <c r="E37" s="100" t="s">
        <v>1375</v>
      </c>
      <c r="F37" s="138"/>
      <c r="G37" s="138"/>
      <c r="H37" s="138"/>
    </row>
    <row r="38" spans="1:8" s="128" customFormat="1" ht="19.5" customHeight="1">
      <c r="A38" s="103"/>
      <c r="B38" s="96"/>
      <c r="C38" s="96"/>
      <c r="D38" s="96"/>
      <c r="E38" s="100" t="s">
        <v>1376</v>
      </c>
      <c r="F38" s="138"/>
      <c r="G38" s="138"/>
      <c r="H38" s="138"/>
    </row>
    <row r="39" spans="1:8" s="128" customFormat="1" ht="19.5" customHeight="1">
      <c r="A39" s="112"/>
      <c r="B39" s="96"/>
      <c r="C39" s="96"/>
      <c r="D39" s="96"/>
      <c r="E39" s="100" t="s">
        <v>1377</v>
      </c>
      <c r="F39" s="138"/>
      <c r="G39" s="138"/>
      <c r="H39" s="138"/>
    </row>
    <row r="40" spans="1:8" s="128" customFormat="1" ht="19.5" customHeight="1">
      <c r="A40" s="112"/>
      <c r="B40" s="96"/>
      <c r="C40" s="96"/>
      <c r="D40" s="96"/>
      <c r="E40" s="101" t="s">
        <v>1378</v>
      </c>
      <c r="F40" s="138"/>
      <c r="G40" s="138"/>
      <c r="H40" s="138"/>
    </row>
    <row r="41" spans="1:8" s="128" customFormat="1" ht="19.5" customHeight="1">
      <c r="A41" s="112"/>
      <c r="B41" s="96"/>
      <c r="C41" s="96"/>
      <c r="D41" s="96"/>
      <c r="E41" s="101" t="s">
        <v>1379</v>
      </c>
      <c r="F41" s="138"/>
      <c r="G41" s="138"/>
      <c r="H41" s="138"/>
    </row>
    <row r="42" spans="1:8" s="128" customFormat="1" ht="19.5" customHeight="1">
      <c r="A42" s="112"/>
      <c r="B42" s="138"/>
      <c r="C42" s="138"/>
      <c r="D42" s="138"/>
      <c r="E42" s="101" t="s">
        <v>1380</v>
      </c>
      <c r="F42" s="138"/>
      <c r="G42" s="138"/>
      <c r="H42" s="138"/>
    </row>
    <row r="43" spans="1:8" s="128" customFormat="1" ht="19.5" customHeight="1">
      <c r="A43" s="112"/>
      <c r="B43" s="138"/>
      <c r="C43" s="138"/>
      <c r="D43" s="138"/>
      <c r="E43" s="101" t="s">
        <v>1381</v>
      </c>
      <c r="F43" s="138"/>
      <c r="G43" s="138"/>
      <c r="H43" s="138"/>
    </row>
    <row r="44" spans="1:8" s="128" customFormat="1" ht="19.5" customHeight="1">
      <c r="A44" s="112"/>
      <c r="B44" s="138"/>
      <c r="C44" s="138"/>
      <c r="D44" s="138"/>
      <c r="E44" s="103" t="s">
        <v>1382</v>
      </c>
      <c r="F44" s="138">
        <f>SUM(F45)</f>
        <v>0</v>
      </c>
      <c r="G44" s="138">
        <f>SUM(G45)</f>
        <v>0</v>
      </c>
      <c r="H44" s="138"/>
    </row>
    <row r="45" spans="1:8" s="128" customFormat="1" ht="19.5" customHeight="1">
      <c r="A45" s="112"/>
      <c r="B45" s="138"/>
      <c r="C45" s="138"/>
      <c r="D45" s="138"/>
      <c r="E45" s="100" t="s">
        <v>1383</v>
      </c>
      <c r="F45" s="138"/>
      <c r="G45" s="138"/>
      <c r="H45" s="138"/>
    </row>
    <row r="46" spans="1:8" s="128" customFormat="1" ht="19.5" customHeight="1">
      <c r="A46" s="112"/>
      <c r="B46" s="138"/>
      <c r="C46" s="138"/>
      <c r="D46" s="138"/>
      <c r="E46" s="103" t="s">
        <v>1384</v>
      </c>
      <c r="F46" s="138">
        <f>SUM(F47:F49)</f>
        <v>1471</v>
      </c>
      <c r="G46" s="138">
        <f>SUM(G47:G49)</f>
        <v>1564</v>
      </c>
      <c r="H46" s="138"/>
    </row>
    <row r="47" spans="1:8" s="128" customFormat="1" ht="19.5" customHeight="1">
      <c r="A47" s="105"/>
      <c r="B47" s="138"/>
      <c r="C47" s="138"/>
      <c r="D47" s="138"/>
      <c r="E47" s="100" t="s">
        <v>1385</v>
      </c>
      <c r="F47" s="138"/>
      <c r="G47" s="138"/>
      <c r="H47" s="138"/>
    </row>
    <row r="48" spans="1:8" s="128" customFormat="1" ht="19.5" customHeight="1">
      <c r="A48" s="105"/>
      <c r="B48" s="138"/>
      <c r="C48" s="138"/>
      <c r="D48" s="138"/>
      <c r="E48" s="100" t="s">
        <v>1386</v>
      </c>
      <c r="F48" s="138"/>
      <c r="G48" s="138"/>
      <c r="H48" s="138"/>
    </row>
    <row r="49" spans="1:8" s="128" customFormat="1" ht="19.5" customHeight="1">
      <c r="A49" s="105"/>
      <c r="B49" s="138"/>
      <c r="C49" s="138"/>
      <c r="D49" s="138"/>
      <c r="E49" s="101" t="s">
        <v>1387</v>
      </c>
      <c r="F49" s="100">
        <v>1471</v>
      </c>
      <c r="G49" s="138">
        <v>1564</v>
      </c>
      <c r="H49" s="138"/>
    </row>
    <row r="50" spans="1:8" s="128" customFormat="1" ht="19.5" customHeight="1">
      <c r="A50" s="105"/>
      <c r="B50" s="138"/>
      <c r="C50" s="138"/>
      <c r="D50" s="138"/>
      <c r="E50" s="103" t="s">
        <v>1388</v>
      </c>
      <c r="F50" s="138"/>
      <c r="G50" s="138"/>
      <c r="H50" s="138"/>
    </row>
    <row r="51" spans="1:8" s="128" customFormat="1" ht="19.5" customHeight="1">
      <c r="A51" s="105"/>
      <c r="B51" s="138"/>
      <c r="C51" s="138"/>
      <c r="D51" s="138"/>
      <c r="E51" s="103" t="s">
        <v>1389</v>
      </c>
      <c r="F51" s="138"/>
      <c r="G51" s="138"/>
      <c r="H51" s="138"/>
    </row>
    <row r="52" spans="1:8" s="128" customFormat="1" ht="19.5" customHeight="1">
      <c r="A52" s="105"/>
      <c r="B52" s="138"/>
      <c r="C52" s="138"/>
      <c r="D52" s="138"/>
      <c r="E52" s="103"/>
      <c r="F52" s="103"/>
      <c r="G52" s="138"/>
      <c r="H52" s="138"/>
    </row>
    <row r="53" spans="1:8" s="128" customFormat="1" ht="19.5" customHeight="1">
      <c r="A53" s="105"/>
      <c r="B53" s="138"/>
      <c r="C53" s="138"/>
      <c r="D53" s="138"/>
      <c r="E53" s="103"/>
      <c r="F53" s="100"/>
      <c r="G53" s="138"/>
      <c r="H53" s="138"/>
    </row>
    <row r="54" spans="1:8" s="128" customFormat="1" ht="19.5" customHeight="1">
      <c r="A54" s="105"/>
      <c r="B54" s="138"/>
      <c r="C54" s="138"/>
      <c r="D54" s="138"/>
      <c r="E54" s="103"/>
      <c r="F54" s="138"/>
      <c r="G54" s="138"/>
      <c r="H54" s="138"/>
    </row>
    <row r="55" spans="1:8" s="128" customFormat="1" ht="19.5" customHeight="1">
      <c r="A55" s="105"/>
      <c r="B55" s="138"/>
      <c r="C55" s="138"/>
      <c r="D55" s="138"/>
      <c r="E55" s="103"/>
      <c r="F55" s="138"/>
      <c r="G55" s="138"/>
      <c r="H55" s="138"/>
    </row>
    <row r="56" spans="1:8" s="128" customFormat="1" ht="19.5" customHeight="1">
      <c r="A56" s="105"/>
      <c r="B56" s="138"/>
      <c r="C56" s="138"/>
      <c r="D56" s="138"/>
      <c r="E56" s="103"/>
      <c r="F56" s="138"/>
      <c r="G56" s="138"/>
      <c r="H56" s="138"/>
    </row>
    <row r="57" spans="1:8" s="128" customFormat="1" ht="19.5" customHeight="1">
      <c r="A57" s="105"/>
      <c r="B57" s="138"/>
      <c r="C57" s="138"/>
      <c r="D57" s="138"/>
      <c r="E57" s="103"/>
      <c r="F57" s="138"/>
      <c r="G57" s="138"/>
      <c r="H57" s="138"/>
    </row>
    <row r="58" spans="1:8" s="128" customFormat="1" ht="19.5" customHeight="1">
      <c r="A58" s="105"/>
      <c r="B58" s="138"/>
      <c r="C58" s="138"/>
      <c r="D58" s="138"/>
      <c r="E58" s="103"/>
      <c r="F58" s="138"/>
      <c r="G58" s="138"/>
      <c r="H58" s="138"/>
    </row>
    <row r="59" spans="1:8" s="128" customFormat="1" ht="19.5" customHeight="1">
      <c r="A59" s="105"/>
      <c r="B59" s="138"/>
      <c r="C59" s="138"/>
      <c r="D59" s="138"/>
      <c r="E59" s="103"/>
      <c r="F59" s="138"/>
      <c r="G59" s="138"/>
      <c r="H59" s="138"/>
    </row>
    <row r="60" spans="1:8" s="128" customFormat="1" ht="19.5" customHeight="1">
      <c r="A60" s="105"/>
      <c r="B60" s="138"/>
      <c r="C60" s="138"/>
      <c r="D60" s="138"/>
      <c r="E60" s="105"/>
      <c r="F60" s="138"/>
      <c r="G60" s="138"/>
      <c r="H60" s="138"/>
    </row>
    <row r="61" spans="1:8" s="128" customFormat="1" ht="19.5" customHeight="1">
      <c r="A61" s="105" t="s">
        <v>57</v>
      </c>
      <c r="B61" s="138">
        <f>SUM(B6:B22)</f>
        <v>582</v>
      </c>
      <c r="C61" s="138">
        <f>SUM(C6:C22)</f>
        <v>2144</v>
      </c>
      <c r="D61" s="138"/>
      <c r="E61" s="105" t="s">
        <v>1067</v>
      </c>
      <c r="F61" s="138">
        <f>SUM(F6,F10,F14,F17,F27,F33,F44,F46,F50,F51)</f>
        <v>1511</v>
      </c>
      <c r="G61" s="138">
        <f>SUM(G6,G10,G14,G17,G27,G33,G44,G46,G50,G51)</f>
        <v>2144</v>
      </c>
      <c r="H61" s="138"/>
    </row>
    <row r="62" spans="1:8" s="128" customFormat="1" ht="19.5" customHeight="1">
      <c r="A62" s="123" t="s">
        <v>1074</v>
      </c>
      <c r="B62" s="138">
        <f>SUM(B63,B66:B67,B69:B70)</f>
        <v>2734</v>
      </c>
      <c r="C62" s="138">
        <f>SUM(C63,C66:C67,C69:C70)</f>
        <v>0</v>
      </c>
      <c r="D62" s="138"/>
      <c r="E62" s="123" t="s">
        <v>1075</v>
      </c>
      <c r="F62" s="138">
        <f>SUM(F63,F66:F69)</f>
        <v>1805</v>
      </c>
      <c r="G62" s="138"/>
      <c r="H62" s="138"/>
    </row>
    <row r="63" spans="1:8" s="128" customFormat="1" ht="19.5" customHeight="1">
      <c r="A63" s="96" t="s">
        <v>1390</v>
      </c>
      <c r="B63" s="138">
        <f aca="true" t="shared" si="0" ref="B63:G63">SUM(B64:B65)</f>
        <v>2647</v>
      </c>
      <c r="C63" s="138">
        <f t="shared" si="0"/>
        <v>0</v>
      </c>
      <c r="D63" s="138"/>
      <c r="E63" s="96" t="s">
        <v>1391</v>
      </c>
      <c r="F63" s="138">
        <f t="shared" si="0"/>
        <v>39</v>
      </c>
      <c r="G63" s="138">
        <f t="shared" si="0"/>
        <v>0</v>
      </c>
      <c r="H63" s="138"/>
    </row>
    <row r="64" spans="1:8" s="128" customFormat="1" ht="19.5" customHeight="1">
      <c r="A64" s="96" t="s">
        <v>1392</v>
      </c>
      <c r="B64" s="138">
        <v>2647</v>
      </c>
      <c r="C64" s="138"/>
      <c r="D64" s="138"/>
      <c r="E64" s="96" t="s">
        <v>1393</v>
      </c>
      <c r="F64" s="138"/>
      <c r="G64" s="138"/>
      <c r="H64" s="138"/>
    </row>
    <row r="65" spans="1:8" s="128" customFormat="1" ht="19.5" customHeight="1">
      <c r="A65" s="96" t="s">
        <v>1394</v>
      </c>
      <c r="B65" s="138"/>
      <c r="C65" s="138"/>
      <c r="D65" s="138"/>
      <c r="E65" s="96" t="s">
        <v>1395</v>
      </c>
      <c r="F65" s="138">
        <v>39</v>
      </c>
      <c r="G65" s="138"/>
      <c r="H65" s="138"/>
    </row>
    <row r="66" spans="1:8" s="128" customFormat="1" ht="19.5" customHeight="1">
      <c r="A66" s="96" t="s">
        <v>1144</v>
      </c>
      <c r="B66" s="138">
        <v>87</v>
      </c>
      <c r="C66" s="138"/>
      <c r="D66" s="138"/>
      <c r="E66" s="96" t="s">
        <v>1396</v>
      </c>
      <c r="F66" s="138"/>
      <c r="G66" s="138"/>
      <c r="H66" s="138"/>
    </row>
    <row r="67" spans="1:8" s="128" customFormat="1" ht="19.5" customHeight="1">
      <c r="A67" s="96" t="s">
        <v>1145</v>
      </c>
      <c r="B67" s="138">
        <f>SUM(B68)</f>
        <v>0</v>
      </c>
      <c r="C67" s="138">
        <f>SUM(C68)</f>
        <v>0</v>
      </c>
      <c r="D67" s="138"/>
      <c r="E67" s="96" t="s">
        <v>1397</v>
      </c>
      <c r="F67" s="138">
        <v>1766</v>
      </c>
      <c r="G67" s="138"/>
      <c r="H67" s="138"/>
    </row>
    <row r="68" spans="1:8" s="128" customFormat="1" ht="19.5" customHeight="1">
      <c r="A68" s="96" t="s">
        <v>1398</v>
      </c>
      <c r="B68" s="138"/>
      <c r="C68" s="138"/>
      <c r="D68" s="138"/>
      <c r="E68" s="127" t="s">
        <v>1399</v>
      </c>
      <c r="F68" s="138"/>
      <c r="G68" s="138"/>
      <c r="H68" s="138"/>
    </row>
    <row r="69" spans="1:8" s="128" customFormat="1" ht="19.5" customHeight="1">
      <c r="A69" s="127" t="s">
        <v>1400</v>
      </c>
      <c r="B69" s="138"/>
      <c r="C69" s="138"/>
      <c r="D69" s="138"/>
      <c r="E69" s="127" t="s">
        <v>1401</v>
      </c>
      <c r="F69" s="138"/>
      <c r="G69" s="138"/>
      <c r="H69" s="138"/>
    </row>
    <row r="70" spans="1:8" s="128" customFormat="1" ht="19.5" customHeight="1">
      <c r="A70" s="127" t="s">
        <v>1402</v>
      </c>
      <c r="B70" s="138"/>
      <c r="C70" s="138"/>
      <c r="D70" s="138"/>
      <c r="E70" s="127"/>
      <c r="F70" s="138"/>
      <c r="G70" s="138"/>
      <c r="H70" s="138"/>
    </row>
    <row r="71" spans="1:8" s="128" customFormat="1" ht="19.5" customHeight="1">
      <c r="A71" s="127"/>
      <c r="B71" s="138"/>
      <c r="C71" s="138"/>
      <c r="D71" s="138"/>
      <c r="E71" s="127"/>
      <c r="F71" s="138"/>
      <c r="G71" s="138"/>
      <c r="H71" s="138"/>
    </row>
    <row r="72" spans="1:8" s="128" customFormat="1" ht="19.5" customHeight="1">
      <c r="A72" s="105" t="s">
        <v>1160</v>
      </c>
      <c r="B72" s="138">
        <f aca="true" t="shared" si="1" ref="B72:G72">SUM(B61:B62)</f>
        <v>3316</v>
      </c>
      <c r="C72" s="138">
        <f t="shared" si="1"/>
        <v>2144</v>
      </c>
      <c r="D72" s="138"/>
      <c r="E72" s="105" t="s">
        <v>1161</v>
      </c>
      <c r="F72" s="138">
        <f t="shared" si="1"/>
        <v>3316</v>
      </c>
      <c r="G72" s="138">
        <f t="shared" si="1"/>
        <v>2144</v>
      </c>
      <c r="H72" s="138"/>
    </row>
    <row r="73" s="128" customFormat="1" ht="19.5" customHeight="1"/>
  </sheetData>
  <sheetProtection/>
  <mergeCells count="3">
    <mergeCell ref="A2:H2"/>
    <mergeCell ref="A4:D4"/>
    <mergeCell ref="E4:H4"/>
  </mergeCells>
  <printOptions horizontalCentered="1"/>
  <pageMargins left="0.47" right="0.47" top="0.39" bottom="0.28" header="0.11999999999999998" footer="0.11999999999999998"/>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D220"/>
  <sheetViews>
    <sheetView zoomScaleSheetLayoutView="100" workbookViewId="0" topLeftCell="A47">
      <selection activeCell="G182" sqref="G182"/>
    </sheetView>
  </sheetViews>
  <sheetFormatPr defaultColWidth="9.00390625" defaultRowHeight="14.25"/>
  <cols>
    <col min="1" max="1" width="51.00390625" style="114" customWidth="1"/>
    <col min="2" max="2" width="13.75390625" style="114" customWidth="1"/>
    <col min="3" max="3" width="62.25390625" style="114" customWidth="1"/>
    <col min="4" max="4" width="15.625" style="114" customWidth="1"/>
    <col min="5" max="16384" width="9.00390625" style="114" customWidth="1"/>
  </cols>
  <sheetData>
    <row r="1" s="114" customFormat="1" ht="14.25">
      <c r="A1" s="116" t="s">
        <v>1403</v>
      </c>
    </row>
    <row r="2" spans="1:4" s="114" customFormat="1" ht="18" customHeight="1">
      <c r="A2" s="85" t="s">
        <v>1404</v>
      </c>
      <c r="B2" s="85"/>
      <c r="C2" s="85"/>
      <c r="D2" s="85"/>
    </row>
    <row r="3" spans="1:4" s="114" customFormat="1" ht="14.25" customHeight="1">
      <c r="A3" s="116"/>
      <c r="D3" s="114" t="s">
        <v>26</v>
      </c>
    </row>
    <row r="4" spans="1:4" s="114" customFormat="1" ht="31.5" customHeight="1">
      <c r="A4" s="117" t="s">
        <v>1325</v>
      </c>
      <c r="B4" s="118"/>
      <c r="C4" s="117" t="s">
        <v>1326</v>
      </c>
      <c r="D4" s="118"/>
    </row>
    <row r="5" spans="1:4" s="114" customFormat="1" ht="19.5" customHeight="1">
      <c r="A5" s="119" t="s">
        <v>1405</v>
      </c>
      <c r="B5" s="119" t="s">
        <v>29</v>
      </c>
      <c r="C5" s="119" t="s">
        <v>1405</v>
      </c>
      <c r="D5" s="119" t="s">
        <v>29</v>
      </c>
    </row>
    <row r="6" spans="1:4" s="114" customFormat="1" ht="19.5" customHeight="1">
      <c r="A6" s="112" t="s">
        <v>1327</v>
      </c>
      <c r="B6" s="96"/>
      <c r="C6" s="112" t="s">
        <v>1328</v>
      </c>
      <c r="D6" s="119">
        <f>SUM(D7,D12,D16)</f>
        <v>60</v>
      </c>
    </row>
    <row r="7" spans="1:4" s="114" customFormat="1" ht="19.5" customHeight="1">
      <c r="A7" s="112" t="s">
        <v>1329</v>
      </c>
      <c r="B7" s="96"/>
      <c r="C7" s="97" t="s">
        <v>1330</v>
      </c>
      <c r="D7" s="96">
        <f>SUM(D8:D11)</f>
        <v>0</v>
      </c>
    </row>
    <row r="8" spans="1:4" s="114" customFormat="1" ht="19.5" customHeight="1">
      <c r="A8" s="112" t="s">
        <v>1331</v>
      </c>
      <c r="B8" s="96"/>
      <c r="C8" s="103" t="s">
        <v>1406</v>
      </c>
      <c r="D8" s="96"/>
    </row>
    <row r="9" spans="1:4" s="114" customFormat="1" ht="19.5" customHeight="1">
      <c r="A9" s="112" t="s">
        <v>1333</v>
      </c>
      <c r="B9" s="96"/>
      <c r="C9" s="103" t="s">
        <v>1407</v>
      </c>
      <c r="D9" s="96"/>
    </row>
    <row r="10" spans="1:4" s="114" customFormat="1" ht="19.5" customHeight="1">
      <c r="A10" s="112" t="s">
        <v>1335</v>
      </c>
      <c r="B10" s="96"/>
      <c r="C10" s="120" t="s">
        <v>1408</v>
      </c>
      <c r="D10" s="96"/>
    </row>
    <row r="11" spans="1:4" s="114" customFormat="1" ht="19.5" customHeight="1">
      <c r="A11" s="112" t="s">
        <v>1337</v>
      </c>
      <c r="B11" s="96"/>
      <c r="C11" s="103" t="s">
        <v>1409</v>
      </c>
      <c r="D11" s="96"/>
    </row>
    <row r="12" spans="1:4" s="114" customFormat="1" ht="19.5" customHeight="1">
      <c r="A12" s="112" t="s">
        <v>1339</v>
      </c>
      <c r="B12" s="96">
        <f>SUM(B13:B17)</f>
        <v>450</v>
      </c>
      <c r="C12" s="97" t="s">
        <v>1332</v>
      </c>
      <c r="D12" s="96">
        <f>SUM(D13:D15)</f>
        <v>60</v>
      </c>
    </row>
    <row r="13" spans="1:4" s="114" customFormat="1" ht="19.5" customHeight="1">
      <c r="A13" s="96" t="s">
        <v>1410</v>
      </c>
      <c r="B13" s="96">
        <v>450</v>
      </c>
      <c r="C13" s="98" t="s">
        <v>1411</v>
      </c>
      <c r="D13" s="96"/>
    </row>
    <row r="14" spans="1:4" s="114" customFormat="1" ht="19.5" customHeight="1">
      <c r="A14" s="96" t="s">
        <v>1412</v>
      </c>
      <c r="B14" s="96"/>
      <c r="C14" s="98" t="s">
        <v>1413</v>
      </c>
      <c r="D14" s="96"/>
    </row>
    <row r="15" spans="1:4" s="114" customFormat="1" ht="19.5" customHeight="1">
      <c r="A15" s="96" t="s">
        <v>1414</v>
      </c>
      <c r="B15" s="96"/>
      <c r="C15" s="98" t="s">
        <v>1415</v>
      </c>
      <c r="D15" s="96">
        <v>60</v>
      </c>
    </row>
    <row r="16" spans="1:4" s="114" customFormat="1" ht="19.5" customHeight="1">
      <c r="A16" s="96" t="s">
        <v>1416</v>
      </c>
      <c r="B16" s="96"/>
      <c r="C16" s="98" t="s">
        <v>1334</v>
      </c>
      <c r="D16" s="96">
        <f>SUM(D17:D18)</f>
        <v>0</v>
      </c>
    </row>
    <row r="17" spans="1:4" s="114" customFormat="1" ht="19.5" customHeight="1">
      <c r="A17" s="96" t="s">
        <v>1417</v>
      </c>
      <c r="B17" s="96"/>
      <c r="C17" s="102" t="s">
        <v>1418</v>
      </c>
      <c r="D17" s="96"/>
    </row>
    <row r="18" spans="1:4" s="114" customFormat="1" ht="19.5" customHeight="1">
      <c r="A18" s="112" t="s">
        <v>1341</v>
      </c>
      <c r="B18" s="96"/>
      <c r="C18" s="102" t="s">
        <v>1419</v>
      </c>
      <c r="D18" s="96"/>
    </row>
    <row r="19" spans="1:4" s="114" customFormat="1" ht="19.5" customHeight="1">
      <c r="A19" s="112" t="s">
        <v>1343</v>
      </c>
      <c r="B19" s="96">
        <f>SUM(B20:B21)</f>
        <v>1564</v>
      </c>
      <c r="C19" s="112" t="s">
        <v>1336</v>
      </c>
      <c r="D19" s="96">
        <f>SUM(D20,D24,D28)</f>
        <v>0</v>
      </c>
    </row>
    <row r="20" spans="1:4" s="114" customFormat="1" ht="19.5" customHeight="1">
      <c r="A20" s="96" t="s">
        <v>1420</v>
      </c>
      <c r="B20" s="96">
        <v>1564</v>
      </c>
      <c r="C20" s="103" t="s">
        <v>1338</v>
      </c>
      <c r="D20" s="96">
        <f>SUM(D21:D23)</f>
        <v>0</v>
      </c>
    </row>
    <row r="21" spans="1:4" s="114" customFormat="1" ht="19.5" customHeight="1">
      <c r="A21" s="96" t="s">
        <v>1421</v>
      </c>
      <c r="B21" s="96"/>
      <c r="C21" s="103" t="s">
        <v>1422</v>
      </c>
      <c r="D21" s="96"/>
    </row>
    <row r="22" spans="1:4" s="114" customFormat="1" ht="19.5" customHeight="1">
      <c r="A22" s="112" t="s">
        <v>1345</v>
      </c>
      <c r="B22" s="96">
        <v>70</v>
      </c>
      <c r="C22" s="103" t="s">
        <v>1423</v>
      </c>
      <c r="D22" s="96"/>
    </row>
    <row r="23" spans="1:4" s="114" customFormat="1" ht="19.5" customHeight="1">
      <c r="A23" s="112" t="s">
        <v>1347</v>
      </c>
      <c r="B23" s="96"/>
      <c r="C23" s="103" t="s">
        <v>1424</v>
      </c>
      <c r="D23" s="96"/>
    </row>
    <row r="24" spans="1:4" s="114" customFormat="1" ht="19.5" customHeight="1">
      <c r="A24" s="112" t="s">
        <v>1349</v>
      </c>
      <c r="B24" s="96"/>
      <c r="C24" s="120" t="s">
        <v>1340</v>
      </c>
      <c r="D24" s="96">
        <f>SUM(D25:D27)</f>
        <v>0</v>
      </c>
    </row>
    <row r="25" spans="1:4" s="114" customFormat="1" ht="19.5" customHeight="1">
      <c r="A25" s="96" t="s">
        <v>1425</v>
      </c>
      <c r="B25" s="96"/>
      <c r="C25" s="103" t="s">
        <v>1422</v>
      </c>
      <c r="D25" s="96"/>
    </row>
    <row r="26" spans="1:4" s="114" customFormat="1" ht="19.5" customHeight="1">
      <c r="A26" s="96" t="s">
        <v>1426</v>
      </c>
      <c r="B26" s="96"/>
      <c r="C26" s="103" t="s">
        <v>1423</v>
      </c>
      <c r="D26" s="96"/>
    </row>
    <row r="27" spans="1:4" s="114" customFormat="1" ht="19.5" customHeight="1">
      <c r="A27" s="96" t="s">
        <v>1427</v>
      </c>
      <c r="B27" s="96"/>
      <c r="C27" s="100" t="s">
        <v>1428</v>
      </c>
      <c r="D27" s="96"/>
    </row>
    <row r="28" spans="1:4" s="114" customFormat="1" ht="19.5" customHeight="1">
      <c r="A28" s="112" t="s">
        <v>1351</v>
      </c>
      <c r="B28" s="96"/>
      <c r="C28" s="98" t="s">
        <v>1342</v>
      </c>
      <c r="D28" s="96">
        <f>SUM(D29:D30)</f>
        <v>0</v>
      </c>
    </row>
    <row r="29" spans="1:4" s="114" customFormat="1" ht="19.5" customHeight="1">
      <c r="A29" s="112" t="s">
        <v>1353</v>
      </c>
      <c r="B29" s="96"/>
      <c r="C29" s="102" t="s">
        <v>1423</v>
      </c>
      <c r="D29" s="96"/>
    </row>
    <row r="30" spans="1:4" s="114" customFormat="1" ht="19.5" customHeight="1">
      <c r="A30" s="112" t="s">
        <v>1355</v>
      </c>
      <c r="B30" s="96"/>
      <c r="C30" s="102" t="s">
        <v>1429</v>
      </c>
      <c r="D30" s="96"/>
    </row>
    <row r="31" spans="1:4" s="114" customFormat="1" ht="19.5" customHeight="1">
      <c r="A31" s="112" t="s">
        <v>1357</v>
      </c>
      <c r="B31" s="96">
        <v>60</v>
      </c>
      <c r="C31" s="112" t="s">
        <v>1344</v>
      </c>
      <c r="D31" s="96">
        <f>SUM(D32:D33)</f>
        <v>0</v>
      </c>
    </row>
    <row r="32" spans="1:4" s="114" customFormat="1" ht="19.5" customHeight="1">
      <c r="A32" s="96" t="s">
        <v>1359</v>
      </c>
      <c r="B32" s="96">
        <v>0</v>
      </c>
      <c r="C32" s="112" t="s">
        <v>1346</v>
      </c>
      <c r="D32" s="96"/>
    </row>
    <row r="33" spans="1:4" s="114" customFormat="1" ht="19.5" customHeight="1">
      <c r="A33" s="96"/>
      <c r="B33" s="96"/>
      <c r="C33" s="112" t="s">
        <v>1348</v>
      </c>
      <c r="D33" s="96">
        <f>SUM(D34:D37)</f>
        <v>0</v>
      </c>
    </row>
    <row r="34" spans="1:4" s="114" customFormat="1" ht="19.5" customHeight="1">
      <c r="A34" s="96"/>
      <c r="B34" s="96"/>
      <c r="C34" s="112" t="s">
        <v>1430</v>
      </c>
      <c r="D34" s="96"/>
    </row>
    <row r="35" spans="1:4" s="114" customFormat="1" ht="19.5" customHeight="1">
      <c r="A35" s="96"/>
      <c r="B35" s="96"/>
      <c r="C35" s="112" t="s">
        <v>1431</v>
      </c>
      <c r="D35" s="96"/>
    </row>
    <row r="36" spans="1:4" s="114" customFormat="1" ht="19.5" customHeight="1">
      <c r="A36" s="103"/>
      <c r="B36" s="96"/>
      <c r="C36" s="112" t="s">
        <v>1432</v>
      </c>
      <c r="D36" s="96"/>
    </row>
    <row r="37" spans="1:4" s="114" customFormat="1" ht="19.5" customHeight="1">
      <c r="A37" s="103"/>
      <c r="B37" s="96"/>
      <c r="C37" s="112" t="s">
        <v>1433</v>
      </c>
      <c r="D37" s="96"/>
    </row>
    <row r="38" spans="1:4" s="114" customFormat="1" ht="19.5" customHeight="1">
      <c r="A38" s="103"/>
      <c r="B38" s="96"/>
      <c r="C38" s="112" t="s">
        <v>1350</v>
      </c>
      <c r="D38" s="96">
        <f>SUM(D39,D52,D56,D57,D63,D67,D71,D75,D81)</f>
        <v>520</v>
      </c>
    </row>
    <row r="39" spans="1:4" s="115" customFormat="1" ht="19.5" customHeight="1">
      <c r="A39" s="103"/>
      <c r="B39" s="96"/>
      <c r="C39" s="112" t="s">
        <v>1352</v>
      </c>
      <c r="D39" s="96">
        <f>SUM(D40:D51)</f>
        <v>450</v>
      </c>
    </row>
    <row r="40" spans="1:4" s="114" customFormat="1" ht="19.5" customHeight="1">
      <c r="A40" s="103"/>
      <c r="B40" s="96"/>
      <c r="C40" s="100" t="s">
        <v>1434</v>
      </c>
      <c r="D40" s="96"/>
    </row>
    <row r="41" spans="1:4" s="114" customFormat="1" ht="19.5" customHeight="1">
      <c r="A41" s="103"/>
      <c r="B41" s="96"/>
      <c r="C41" s="100" t="s">
        <v>1435</v>
      </c>
      <c r="D41" s="96"/>
    </row>
    <row r="42" spans="1:4" s="114" customFormat="1" ht="19.5" customHeight="1">
      <c r="A42" s="103"/>
      <c r="B42" s="96"/>
      <c r="C42" s="100" t="s">
        <v>1436</v>
      </c>
      <c r="D42" s="96"/>
    </row>
    <row r="43" spans="1:4" s="114" customFormat="1" ht="19.5" customHeight="1">
      <c r="A43" s="103"/>
      <c r="B43" s="96"/>
      <c r="C43" s="100" t="s">
        <v>1437</v>
      </c>
      <c r="D43" s="96"/>
    </row>
    <row r="44" spans="1:4" s="114" customFormat="1" ht="19.5" customHeight="1">
      <c r="A44" s="103"/>
      <c r="B44" s="96"/>
      <c r="C44" s="100" t="s">
        <v>1438</v>
      </c>
      <c r="D44" s="96"/>
    </row>
    <row r="45" spans="1:4" s="114" customFormat="1" ht="19.5" customHeight="1">
      <c r="A45" s="103"/>
      <c r="B45" s="96"/>
      <c r="C45" s="100" t="s">
        <v>1439</v>
      </c>
      <c r="D45" s="96">
        <v>450</v>
      </c>
    </row>
    <row r="46" spans="1:4" s="114" customFormat="1" ht="19.5" customHeight="1">
      <c r="A46" s="103"/>
      <c r="B46" s="96"/>
      <c r="C46" s="100" t="s">
        <v>1440</v>
      </c>
      <c r="D46" s="96"/>
    </row>
    <row r="47" spans="1:4" s="114" customFormat="1" ht="19.5" customHeight="1">
      <c r="A47" s="103"/>
      <c r="B47" s="96"/>
      <c r="C47" s="100" t="s">
        <v>1441</v>
      </c>
      <c r="D47" s="96"/>
    </row>
    <row r="48" spans="1:4" s="114" customFormat="1" ht="19.5" customHeight="1">
      <c r="A48" s="112"/>
      <c r="B48" s="96"/>
      <c r="C48" s="100" t="s">
        <v>1442</v>
      </c>
      <c r="D48" s="96"/>
    </row>
    <row r="49" spans="1:4" s="114" customFormat="1" ht="19.5" customHeight="1">
      <c r="A49" s="112"/>
      <c r="B49" s="96"/>
      <c r="C49" s="121" t="s">
        <v>1443</v>
      </c>
      <c r="D49" s="96"/>
    </row>
    <row r="50" spans="1:4" s="114" customFormat="1" ht="19.5" customHeight="1">
      <c r="A50" s="112"/>
      <c r="B50" s="96"/>
      <c r="C50" s="121" t="s">
        <v>1444</v>
      </c>
      <c r="D50" s="96"/>
    </row>
    <row r="51" spans="1:4" s="114" customFormat="1" ht="19.5" customHeight="1">
      <c r="A51" s="112"/>
      <c r="B51" s="96"/>
      <c r="C51" s="100" t="s">
        <v>1445</v>
      </c>
      <c r="D51" s="96"/>
    </row>
    <row r="52" spans="1:4" s="114" customFormat="1" ht="19.5" customHeight="1">
      <c r="A52" s="112"/>
      <c r="B52" s="96"/>
      <c r="C52" s="112" t="s">
        <v>1354</v>
      </c>
      <c r="D52" s="96">
        <f>SUM(D53:D55)</f>
        <v>0</v>
      </c>
    </row>
    <row r="53" spans="1:4" s="114" customFormat="1" ht="19.5" customHeight="1">
      <c r="A53" s="112"/>
      <c r="B53" s="96"/>
      <c r="C53" s="100" t="s">
        <v>1434</v>
      </c>
      <c r="D53" s="96"/>
    </row>
    <row r="54" spans="1:4" s="114" customFormat="1" ht="19.5" customHeight="1">
      <c r="A54" s="112"/>
      <c r="B54" s="96"/>
      <c r="C54" s="100" t="s">
        <v>1435</v>
      </c>
      <c r="D54" s="96"/>
    </row>
    <row r="55" spans="1:4" s="114" customFormat="1" ht="19.5" customHeight="1">
      <c r="A55" s="112"/>
      <c r="B55" s="96"/>
      <c r="C55" s="100" t="s">
        <v>1446</v>
      </c>
      <c r="D55" s="96"/>
    </row>
    <row r="56" spans="1:4" s="114" customFormat="1" ht="19.5" customHeight="1">
      <c r="A56" s="112"/>
      <c r="B56" s="96"/>
      <c r="C56" s="122" t="s">
        <v>1447</v>
      </c>
      <c r="D56" s="96"/>
    </row>
    <row r="57" spans="1:4" s="114" customFormat="1" ht="19.5" customHeight="1">
      <c r="A57" s="112"/>
      <c r="B57" s="96"/>
      <c r="C57" s="122" t="s">
        <v>1358</v>
      </c>
      <c r="D57" s="96">
        <f>SUM(D58:D62)</f>
        <v>70</v>
      </c>
    </row>
    <row r="58" spans="1:4" s="114" customFormat="1" ht="19.5" customHeight="1">
      <c r="A58" s="112"/>
      <c r="B58" s="96"/>
      <c r="C58" s="100" t="s">
        <v>1448</v>
      </c>
      <c r="D58" s="96"/>
    </row>
    <row r="59" spans="1:4" s="114" customFormat="1" ht="19.5" customHeight="1">
      <c r="A59" s="112"/>
      <c r="B59" s="123"/>
      <c r="C59" s="100" t="s">
        <v>1449</v>
      </c>
      <c r="D59" s="96"/>
    </row>
    <row r="60" spans="1:4" s="114" customFormat="1" ht="19.5" customHeight="1">
      <c r="A60" s="112"/>
      <c r="B60" s="96"/>
      <c r="C60" s="100" t="s">
        <v>1450</v>
      </c>
      <c r="D60" s="96"/>
    </row>
    <row r="61" spans="1:4" s="114" customFormat="1" ht="19.5" customHeight="1">
      <c r="A61" s="112"/>
      <c r="B61" s="96"/>
      <c r="C61" s="100" t="s">
        <v>1451</v>
      </c>
      <c r="D61" s="96"/>
    </row>
    <row r="62" spans="1:4" s="114" customFormat="1" ht="19.5" customHeight="1">
      <c r="A62" s="112"/>
      <c r="B62" s="96"/>
      <c r="C62" s="100" t="s">
        <v>1452</v>
      </c>
      <c r="D62" s="96">
        <v>70</v>
      </c>
    </row>
    <row r="63" spans="1:4" s="114" customFormat="1" ht="19.5" customHeight="1">
      <c r="A63" s="112"/>
      <c r="B63" s="96"/>
      <c r="C63" s="122" t="s">
        <v>1453</v>
      </c>
      <c r="D63" s="96">
        <f>SUM(D64:D66)</f>
        <v>0</v>
      </c>
    </row>
    <row r="64" spans="1:4" s="114" customFormat="1" ht="19.5" customHeight="1">
      <c r="A64" s="112"/>
      <c r="B64" s="96"/>
      <c r="C64" s="112" t="s">
        <v>1454</v>
      </c>
      <c r="D64" s="96"/>
    </row>
    <row r="65" spans="1:4" s="114" customFormat="1" ht="19.5" customHeight="1">
      <c r="A65" s="112"/>
      <c r="B65" s="96"/>
      <c r="C65" s="112" t="s">
        <v>1455</v>
      </c>
      <c r="D65" s="96"/>
    </row>
    <row r="66" spans="1:4" s="114" customFormat="1" ht="19.5" customHeight="1">
      <c r="A66" s="112"/>
      <c r="B66" s="96"/>
      <c r="C66" s="112" t="s">
        <v>1456</v>
      </c>
      <c r="D66" s="96"/>
    </row>
    <row r="67" spans="1:4" s="114" customFormat="1" ht="19.5" customHeight="1">
      <c r="A67" s="112"/>
      <c r="B67" s="96"/>
      <c r="C67" s="99" t="s">
        <v>1361</v>
      </c>
      <c r="D67" s="96">
        <f>SUM(D68:D70)</f>
        <v>0</v>
      </c>
    </row>
    <row r="68" spans="1:4" s="114" customFormat="1" ht="19.5" customHeight="1">
      <c r="A68" s="112"/>
      <c r="B68" s="96"/>
      <c r="C68" s="102" t="s">
        <v>1434</v>
      </c>
      <c r="D68" s="96"/>
    </row>
    <row r="69" spans="1:4" s="114" customFormat="1" ht="19.5" customHeight="1">
      <c r="A69" s="112"/>
      <c r="B69" s="96"/>
      <c r="C69" s="102" t="s">
        <v>1435</v>
      </c>
      <c r="D69" s="96"/>
    </row>
    <row r="70" spans="1:4" s="114" customFormat="1" ht="19.5" customHeight="1">
      <c r="A70" s="112"/>
      <c r="B70" s="96"/>
      <c r="C70" s="124" t="s">
        <v>1457</v>
      </c>
      <c r="D70" s="96"/>
    </row>
    <row r="71" spans="1:4" s="114" customFormat="1" ht="19.5" customHeight="1">
      <c r="A71" s="112"/>
      <c r="B71" s="96"/>
      <c r="C71" s="99" t="s">
        <v>1362</v>
      </c>
      <c r="D71" s="96">
        <f>SUM(D72:D74)</f>
        <v>0</v>
      </c>
    </row>
    <row r="72" spans="1:4" s="114" customFormat="1" ht="19.5" customHeight="1">
      <c r="A72" s="112"/>
      <c r="B72" s="96"/>
      <c r="C72" s="102" t="s">
        <v>1434</v>
      </c>
      <c r="D72" s="96"/>
    </row>
    <row r="73" spans="1:4" s="114" customFormat="1" ht="19.5" customHeight="1">
      <c r="A73" s="112"/>
      <c r="B73" s="96"/>
      <c r="C73" s="102" t="s">
        <v>1435</v>
      </c>
      <c r="D73" s="96"/>
    </row>
    <row r="74" spans="1:4" s="114" customFormat="1" ht="19.5" customHeight="1">
      <c r="A74" s="112"/>
      <c r="B74" s="96"/>
      <c r="C74" s="125" t="s">
        <v>1458</v>
      </c>
      <c r="D74" s="96"/>
    </row>
    <row r="75" spans="1:4" s="114" customFormat="1" ht="19.5" customHeight="1">
      <c r="A75" s="112"/>
      <c r="B75" s="96"/>
      <c r="C75" s="99" t="s">
        <v>1363</v>
      </c>
      <c r="D75" s="96">
        <f>SUM(D76:D80)</f>
        <v>0</v>
      </c>
    </row>
    <row r="76" spans="1:4" s="114" customFormat="1" ht="19.5" customHeight="1">
      <c r="A76" s="112"/>
      <c r="B76" s="96"/>
      <c r="C76" s="102" t="s">
        <v>1448</v>
      </c>
      <c r="D76" s="96"/>
    </row>
    <row r="77" spans="1:4" s="114" customFormat="1" ht="19.5" customHeight="1">
      <c r="A77" s="112"/>
      <c r="B77" s="96"/>
      <c r="C77" s="102" t="s">
        <v>1449</v>
      </c>
      <c r="D77" s="96"/>
    </row>
    <row r="78" spans="1:4" s="114" customFormat="1" ht="19.5" customHeight="1">
      <c r="A78" s="112"/>
      <c r="B78" s="96"/>
      <c r="C78" s="102" t="s">
        <v>1450</v>
      </c>
      <c r="D78" s="96"/>
    </row>
    <row r="79" spans="1:4" s="114" customFormat="1" ht="19.5" customHeight="1">
      <c r="A79" s="112"/>
      <c r="B79" s="96"/>
      <c r="C79" s="102" t="s">
        <v>1451</v>
      </c>
      <c r="D79" s="96"/>
    </row>
    <row r="80" spans="1:4" s="114" customFormat="1" ht="19.5" customHeight="1">
      <c r="A80" s="112"/>
      <c r="B80" s="96"/>
      <c r="C80" s="102" t="s">
        <v>1459</v>
      </c>
      <c r="D80" s="96"/>
    </row>
    <row r="81" spans="1:4" s="114" customFormat="1" ht="19.5" customHeight="1">
      <c r="A81" s="112"/>
      <c r="B81" s="96"/>
      <c r="C81" s="99" t="s">
        <v>1364</v>
      </c>
      <c r="D81" s="96">
        <f>SUM(D82:D83)</f>
        <v>0</v>
      </c>
    </row>
    <row r="82" spans="1:4" s="114" customFormat="1" ht="19.5" customHeight="1">
      <c r="A82" s="112"/>
      <c r="B82" s="96"/>
      <c r="C82" s="102" t="s">
        <v>1454</v>
      </c>
      <c r="D82" s="96"/>
    </row>
    <row r="83" spans="1:4" s="114" customFormat="1" ht="19.5" customHeight="1">
      <c r="A83" s="112"/>
      <c r="B83" s="96"/>
      <c r="C83" s="102" t="s">
        <v>1460</v>
      </c>
      <c r="D83" s="96"/>
    </row>
    <row r="84" spans="1:4" s="114" customFormat="1" ht="19.5" customHeight="1">
      <c r="A84" s="112"/>
      <c r="B84" s="96"/>
      <c r="C84" s="112" t="s">
        <v>1365</v>
      </c>
      <c r="D84" s="96">
        <f>SUM(D85,D90,D95,D100,D103)</f>
        <v>0</v>
      </c>
    </row>
    <row r="85" spans="1:4" s="114" customFormat="1" ht="19.5" customHeight="1">
      <c r="A85" s="112"/>
      <c r="B85" s="96"/>
      <c r="C85" s="101" t="s">
        <v>1366</v>
      </c>
      <c r="D85" s="96">
        <f>SUM(D86:D89)</f>
        <v>0</v>
      </c>
    </row>
    <row r="86" spans="1:4" s="114" customFormat="1" ht="19.5" customHeight="1">
      <c r="A86" s="112"/>
      <c r="B86" s="96"/>
      <c r="C86" s="100" t="s">
        <v>1423</v>
      </c>
      <c r="D86" s="96"/>
    </row>
    <row r="87" spans="1:4" s="114" customFormat="1" ht="19.5" customHeight="1">
      <c r="A87" s="112"/>
      <c r="B87" s="96"/>
      <c r="C87" s="100" t="s">
        <v>1461</v>
      </c>
      <c r="D87" s="96"/>
    </row>
    <row r="88" spans="1:4" s="114" customFormat="1" ht="19.5" customHeight="1">
      <c r="A88" s="112"/>
      <c r="B88" s="96"/>
      <c r="C88" s="100" t="s">
        <v>1462</v>
      </c>
      <c r="D88" s="96"/>
    </row>
    <row r="89" spans="1:4" s="114" customFormat="1" ht="19.5" customHeight="1">
      <c r="A89" s="112"/>
      <c r="B89" s="96"/>
      <c r="C89" s="100" t="s">
        <v>1463</v>
      </c>
      <c r="D89" s="96"/>
    </row>
    <row r="90" spans="1:4" s="114" customFormat="1" ht="19.5" customHeight="1">
      <c r="A90" s="112"/>
      <c r="B90" s="96"/>
      <c r="C90" s="100" t="s">
        <v>1367</v>
      </c>
      <c r="D90" s="96">
        <f>SUM(D91:D94)</f>
        <v>0</v>
      </c>
    </row>
    <row r="91" spans="1:4" s="114" customFormat="1" ht="19.5" customHeight="1">
      <c r="A91" s="112"/>
      <c r="B91" s="96"/>
      <c r="C91" s="100" t="s">
        <v>1423</v>
      </c>
      <c r="D91" s="96"/>
    </row>
    <row r="92" spans="1:4" s="114" customFormat="1" ht="19.5" customHeight="1">
      <c r="A92" s="112"/>
      <c r="B92" s="96"/>
      <c r="C92" s="100" t="s">
        <v>1461</v>
      </c>
      <c r="D92" s="96"/>
    </row>
    <row r="93" spans="1:4" s="114" customFormat="1" ht="19.5" customHeight="1">
      <c r="A93" s="112"/>
      <c r="B93" s="96"/>
      <c r="C93" s="100" t="s">
        <v>1464</v>
      </c>
      <c r="D93" s="96"/>
    </row>
    <row r="94" spans="1:4" s="114" customFormat="1" ht="19.5" customHeight="1">
      <c r="A94" s="112"/>
      <c r="B94" s="96"/>
      <c r="C94" s="100" t="s">
        <v>1465</v>
      </c>
      <c r="D94" s="96"/>
    </row>
    <row r="95" spans="1:4" s="114" customFormat="1" ht="19.5" customHeight="1">
      <c r="A95" s="112"/>
      <c r="B95" s="96"/>
      <c r="C95" s="101" t="s">
        <v>1368</v>
      </c>
      <c r="D95" s="96">
        <f>SUM(D96:D99)</f>
        <v>0</v>
      </c>
    </row>
    <row r="96" spans="1:4" s="114" customFormat="1" ht="19.5" customHeight="1">
      <c r="A96" s="112"/>
      <c r="B96" s="96"/>
      <c r="C96" s="100" t="s">
        <v>1466</v>
      </c>
      <c r="D96" s="96"/>
    </row>
    <row r="97" spans="1:4" s="114" customFormat="1" ht="19.5" customHeight="1">
      <c r="A97" s="112"/>
      <c r="B97" s="96"/>
      <c r="C97" s="100" t="s">
        <v>1467</v>
      </c>
      <c r="D97" s="96"/>
    </row>
    <row r="98" spans="1:4" s="114" customFormat="1" ht="19.5" customHeight="1">
      <c r="A98" s="112"/>
      <c r="B98" s="96"/>
      <c r="C98" s="100" t="s">
        <v>1468</v>
      </c>
      <c r="D98" s="96"/>
    </row>
    <row r="99" spans="1:4" s="114" customFormat="1" ht="19.5" customHeight="1">
      <c r="A99" s="112"/>
      <c r="B99" s="96"/>
      <c r="C99" s="100" t="s">
        <v>1469</v>
      </c>
      <c r="D99" s="96"/>
    </row>
    <row r="100" spans="1:4" s="114" customFormat="1" ht="19.5" customHeight="1">
      <c r="A100" s="112"/>
      <c r="B100" s="96"/>
      <c r="C100" s="102" t="s">
        <v>1369</v>
      </c>
      <c r="D100" s="96">
        <f>SUM(D101:D102)</f>
        <v>0</v>
      </c>
    </row>
    <row r="101" spans="1:4" s="114" customFormat="1" ht="19.5" customHeight="1">
      <c r="A101" s="112"/>
      <c r="B101" s="96"/>
      <c r="C101" s="102" t="s">
        <v>1423</v>
      </c>
      <c r="D101" s="96"/>
    </row>
    <row r="102" spans="1:4" s="114" customFormat="1" ht="19.5" customHeight="1">
      <c r="A102" s="112"/>
      <c r="B102" s="96"/>
      <c r="C102" s="102" t="s">
        <v>1470</v>
      </c>
      <c r="D102" s="96"/>
    </row>
    <row r="103" spans="1:4" s="114" customFormat="1" ht="19.5" customHeight="1">
      <c r="A103" s="112"/>
      <c r="B103" s="96"/>
      <c r="C103" s="102" t="s">
        <v>1370</v>
      </c>
      <c r="D103" s="96">
        <f>SUM(D104:D107)</f>
        <v>0</v>
      </c>
    </row>
    <row r="104" spans="1:4" s="114" customFormat="1" ht="19.5" customHeight="1">
      <c r="A104" s="112"/>
      <c r="B104" s="96"/>
      <c r="C104" s="102" t="s">
        <v>1466</v>
      </c>
      <c r="D104" s="96"/>
    </row>
    <row r="105" spans="1:4" s="114" customFormat="1" ht="19.5" customHeight="1">
      <c r="A105" s="112"/>
      <c r="B105" s="96"/>
      <c r="C105" s="102" t="s">
        <v>1467</v>
      </c>
      <c r="D105" s="96"/>
    </row>
    <row r="106" spans="1:4" s="114" customFormat="1" ht="19.5" customHeight="1">
      <c r="A106" s="112"/>
      <c r="B106" s="96"/>
      <c r="C106" s="102" t="s">
        <v>1468</v>
      </c>
      <c r="D106" s="96"/>
    </row>
    <row r="107" spans="1:4" s="114" customFormat="1" ht="19.5" customHeight="1">
      <c r="A107" s="112"/>
      <c r="B107" s="96"/>
      <c r="C107" s="102" t="s">
        <v>1471</v>
      </c>
      <c r="D107" s="96"/>
    </row>
    <row r="108" spans="1:4" s="114" customFormat="1" ht="19.5" customHeight="1">
      <c r="A108" s="112"/>
      <c r="B108" s="96"/>
      <c r="C108" s="103" t="s">
        <v>1371</v>
      </c>
      <c r="D108" s="96">
        <f>SUM(D109,D114,D119,D124,D133,D140)</f>
        <v>0</v>
      </c>
    </row>
    <row r="109" spans="1:4" s="114" customFormat="1" ht="19.5" customHeight="1">
      <c r="A109" s="112"/>
      <c r="B109" s="96"/>
      <c r="C109" s="101" t="s">
        <v>1372</v>
      </c>
      <c r="D109" s="96">
        <f>SUM(D110:D113)</f>
        <v>0</v>
      </c>
    </row>
    <row r="110" spans="1:4" s="114" customFormat="1" ht="19.5" customHeight="1">
      <c r="A110" s="112"/>
      <c r="B110" s="96"/>
      <c r="C110" s="100" t="s">
        <v>1472</v>
      </c>
      <c r="D110" s="96"/>
    </row>
    <row r="111" spans="1:4" s="114" customFormat="1" ht="19.5" customHeight="1">
      <c r="A111" s="112"/>
      <c r="B111" s="96"/>
      <c r="C111" s="100" t="s">
        <v>1473</v>
      </c>
      <c r="D111" s="96"/>
    </row>
    <row r="112" spans="1:4" s="114" customFormat="1" ht="19.5" customHeight="1">
      <c r="A112" s="112"/>
      <c r="B112" s="96"/>
      <c r="C112" s="100" t="s">
        <v>1474</v>
      </c>
      <c r="D112" s="96"/>
    </row>
    <row r="113" spans="1:4" s="114" customFormat="1" ht="19.5" customHeight="1">
      <c r="A113" s="112"/>
      <c r="B113" s="96"/>
      <c r="C113" s="100" t="s">
        <v>1475</v>
      </c>
      <c r="D113" s="96"/>
    </row>
    <row r="114" spans="1:4" s="114" customFormat="1" ht="19.5" customHeight="1">
      <c r="A114" s="112"/>
      <c r="B114" s="96"/>
      <c r="C114" s="101" t="s">
        <v>1373</v>
      </c>
      <c r="D114" s="96">
        <f>SUM(D115:D118)</f>
        <v>0</v>
      </c>
    </row>
    <row r="115" spans="1:4" s="114" customFormat="1" ht="19.5" customHeight="1">
      <c r="A115" s="112"/>
      <c r="B115" s="96"/>
      <c r="C115" s="100" t="s">
        <v>1474</v>
      </c>
      <c r="D115" s="96"/>
    </row>
    <row r="116" spans="1:4" s="114" customFormat="1" ht="19.5" customHeight="1">
      <c r="A116" s="112"/>
      <c r="B116" s="96"/>
      <c r="C116" s="100" t="s">
        <v>1476</v>
      </c>
      <c r="D116" s="96"/>
    </row>
    <row r="117" spans="1:4" s="114" customFormat="1" ht="19.5" customHeight="1">
      <c r="A117" s="112"/>
      <c r="B117" s="96"/>
      <c r="C117" s="100" t="s">
        <v>1477</v>
      </c>
      <c r="D117" s="96"/>
    </row>
    <row r="118" spans="1:4" s="114" customFormat="1" ht="19.5" customHeight="1">
      <c r="A118" s="112"/>
      <c r="B118" s="96"/>
      <c r="C118" s="100" t="s">
        <v>1478</v>
      </c>
      <c r="D118" s="96"/>
    </row>
    <row r="119" spans="1:4" s="114" customFormat="1" ht="19.5" customHeight="1">
      <c r="A119" s="112"/>
      <c r="B119" s="96"/>
      <c r="C119" s="101" t="s">
        <v>1374</v>
      </c>
      <c r="D119" s="96">
        <f>SUM(D120:D123)</f>
        <v>0</v>
      </c>
    </row>
    <row r="120" spans="1:4" s="114" customFormat="1" ht="19.5" customHeight="1">
      <c r="A120" s="112"/>
      <c r="B120" s="96"/>
      <c r="C120" s="100" t="s">
        <v>1479</v>
      </c>
      <c r="D120" s="96"/>
    </row>
    <row r="121" spans="1:4" s="114" customFormat="1" ht="19.5" customHeight="1">
      <c r="A121" s="112"/>
      <c r="B121" s="96"/>
      <c r="C121" s="100" t="s">
        <v>1480</v>
      </c>
      <c r="D121" s="96"/>
    </row>
    <row r="122" spans="1:4" s="114" customFormat="1" ht="19.5" customHeight="1">
      <c r="A122" s="112"/>
      <c r="B122" s="96"/>
      <c r="C122" s="100" t="s">
        <v>1481</v>
      </c>
      <c r="D122" s="96"/>
    </row>
    <row r="123" spans="1:4" s="114" customFormat="1" ht="19.5" customHeight="1">
      <c r="A123" s="112"/>
      <c r="B123" s="96"/>
      <c r="C123" s="100" t="s">
        <v>1482</v>
      </c>
      <c r="D123" s="96"/>
    </row>
    <row r="124" spans="1:4" s="114" customFormat="1" ht="19.5" customHeight="1">
      <c r="A124" s="112"/>
      <c r="B124" s="96"/>
      <c r="C124" s="100" t="s">
        <v>1375</v>
      </c>
      <c r="D124" s="96">
        <f>SUM(D125:D132)</f>
        <v>0</v>
      </c>
    </row>
    <row r="125" spans="1:4" s="114" customFormat="1" ht="19.5" customHeight="1">
      <c r="A125" s="112"/>
      <c r="B125" s="96"/>
      <c r="C125" s="100" t="s">
        <v>1483</v>
      </c>
      <c r="D125" s="96"/>
    </row>
    <row r="126" spans="1:4" s="114" customFormat="1" ht="19.5" customHeight="1">
      <c r="A126" s="112"/>
      <c r="B126" s="96"/>
      <c r="C126" s="100" t="s">
        <v>1484</v>
      </c>
      <c r="D126" s="96"/>
    </row>
    <row r="127" spans="1:4" s="114" customFormat="1" ht="19.5" customHeight="1">
      <c r="A127" s="112"/>
      <c r="B127" s="96"/>
      <c r="C127" s="100" t="s">
        <v>1485</v>
      </c>
      <c r="D127" s="96"/>
    </row>
    <row r="128" spans="1:4" s="114" customFormat="1" ht="19.5" customHeight="1">
      <c r="A128" s="112"/>
      <c r="B128" s="96"/>
      <c r="C128" s="100" t="s">
        <v>1486</v>
      </c>
      <c r="D128" s="96"/>
    </row>
    <row r="129" spans="1:4" s="114" customFormat="1" ht="19.5" customHeight="1">
      <c r="A129" s="112"/>
      <c r="B129" s="96"/>
      <c r="C129" s="100" t="s">
        <v>1487</v>
      </c>
      <c r="D129" s="96"/>
    </row>
    <row r="130" spans="1:4" s="114" customFormat="1" ht="19.5" customHeight="1">
      <c r="A130" s="112"/>
      <c r="B130" s="96"/>
      <c r="C130" s="100" t="s">
        <v>1488</v>
      </c>
      <c r="D130" s="96"/>
    </row>
    <row r="131" spans="1:4" s="114" customFormat="1" ht="19.5" customHeight="1">
      <c r="A131" s="112"/>
      <c r="B131" s="96"/>
      <c r="C131" s="100" t="s">
        <v>1489</v>
      </c>
      <c r="D131" s="96"/>
    </row>
    <row r="132" spans="1:4" s="114" customFormat="1" ht="19.5" customHeight="1">
      <c r="A132" s="112"/>
      <c r="B132" s="96"/>
      <c r="C132" s="100" t="s">
        <v>1490</v>
      </c>
      <c r="D132" s="96"/>
    </row>
    <row r="133" spans="1:4" s="114" customFormat="1" ht="19.5" customHeight="1">
      <c r="A133" s="112"/>
      <c r="B133" s="96"/>
      <c r="C133" s="100" t="s">
        <v>1376</v>
      </c>
      <c r="D133" s="96">
        <f>SUM(D134:D139)</f>
        <v>0</v>
      </c>
    </row>
    <row r="134" spans="1:4" s="114" customFormat="1" ht="19.5" customHeight="1">
      <c r="A134" s="112"/>
      <c r="B134" s="96"/>
      <c r="C134" s="100" t="s">
        <v>1491</v>
      </c>
      <c r="D134" s="96"/>
    </row>
    <row r="135" spans="1:4" s="114" customFormat="1" ht="19.5" customHeight="1">
      <c r="A135" s="112"/>
      <c r="B135" s="96"/>
      <c r="C135" s="100" t="s">
        <v>1492</v>
      </c>
      <c r="D135" s="96"/>
    </row>
    <row r="136" spans="1:4" s="114" customFormat="1" ht="19.5" customHeight="1">
      <c r="A136" s="112"/>
      <c r="B136" s="96"/>
      <c r="C136" s="100" t="s">
        <v>1493</v>
      </c>
      <c r="D136" s="96"/>
    </row>
    <row r="137" spans="1:4" s="114" customFormat="1" ht="19.5" customHeight="1">
      <c r="A137" s="112"/>
      <c r="B137" s="96"/>
      <c r="C137" s="100" t="s">
        <v>1494</v>
      </c>
      <c r="D137" s="96"/>
    </row>
    <row r="138" spans="1:4" s="114" customFormat="1" ht="19.5" customHeight="1">
      <c r="A138" s="112"/>
      <c r="B138" s="96"/>
      <c r="C138" s="100" t="s">
        <v>1495</v>
      </c>
      <c r="D138" s="96"/>
    </row>
    <row r="139" spans="1:4" s="114" customFormat="1" ht="19.5" customHeight="1">
      <c r="A139" s="112"/>
      <c r="B139" s="96"/>
      <c r="C139" s="100" t="s">
        <v>1496</v>
      </c>
      <c r="D139" s="96"/>
    </row>
    <row r="140" spans="1:4" s="114" customFormat="1" ht="19.5" customHeight="1">
      <c r="A140" s="112"/>
      <c r="B140" s="96"/>
      <c r="C140" s="100" t="s">
        <v>1377</v>
      </c>
      <c r="D140" s="96">
        <f>SUM(D141:D148)</f>
        <v>0</v>
      </c>
    </row>
    <row r="141" spans="1:4" s="114" customFormat="1" ht="19.5" customHeight="1">
      <c r="A141" s="112"/>
      <c r="B141" s="96"/>
      <c r="C141" s="100" t="s">
        <v>1497</v>
      </c>
      <c r="D141" s="96"/>
    </row>
    <row r="142" spans="1:4" s="114" customFormat="1" ht="19.5" customHeight="1">
      <c r="A142" s="112"/>
      <c r="B142" s="96"/>
      <c r="C142" s="100" t="s">
        <v>1498</v>
      </c>
      <c r="D142" s="96"/>
    </row>
    <row r="143" spans="1:4" s="114" customFormat="1" ht="19.5" customHeight="1">
      <c r="A143" s="112"/>
      <c r="B143" s="96"/>
      <c r="C143" s="100" t="s">
        <v>1499</v>
      </c>
      <c r="D143" s="96"/>
    </row>
    <row r="144" spans="1:4" s="114" customFormat="1" ht="19.5" customHeight="1">
      <c r="A144" s="112"/>
      <c r="B144" s="96"/>
      <c r="C144" s="100" t="s">
        <v>1500</v>
      </c>
      <c r="D144" s="96"/>
    </row>
    <row r="145" spans="1:4" s="114" customFormat="1" ht="19.5" customHeight="1">
      <c r="A145" s="112"/>
      <c r="B145" s="96"/>
      <c r="C145" s="100" t="s">
        <v>1501</v>
      </c>
      <c r="D145" s="96"/>
    </row>
    <row r="146" spans="1:4" s="114" customFormat="1" ht="19.5" customHeight="1">
      <c r="A146" s="112"/>
      <c r="B146" s="96"/>
      <c r="C146" s="100" t="s">
        <v>1502</v>
      </c>
      <c r="D146" s="96"/>
    </row>
    <row r="147" spans="1:4" s="114" customFormat="1" ht="19.5" customHeight="1">
      <c r="A147" s="112"/>
      <c r="B147" s="96"/>
      <c r="C147" s="100" t="s">
        <v>1503</v>
      </c>
      <c r="D147" s="96"/>
    </row>
    <row r="148" spans="1:4" s="114" customFormat="1" ht="19.5" customHeight="1">
      <c r="A148" s="112"/>
      <c r="B148" s="96"/>
      <c r="C148" s="100" t="s">
        <v>1504</v>
      </c>
      <c r="D148" s="96"/>
    </row>
    <row r="149" spans="1:4" s="114" customFormat="1" ht="19.5" customHeight="1">
      <c r="A149" s="112"/>
      <c r="B149" s="96"/>
      <c r="C149" s="101" t="s">
        <v>1378</v>
      </c>
      <c r="D149" s="96"/>
    </row>
    <row r="150" spans="1:4" s="114" customFormat="1" ht="19.5" customHeight="1">
      <c r="A150" s="112"/>
      <c r="B150" s="96"/>
      <c r="C150" s="102" t="s">
        <v>1472</v>
      </c>
      <c r="D150" s="96"/>
    </row>
    <row r="151" spans="1:4" s="114" customFormat="1" ht="19.5" customHeight="1">
      <c r="A151" s="112"/>
      <c r="B151" s="96"/>
      <c r="C151" s="102" t="s">
        <v>1505</v>
      </c>
      <c r="D151" s="96"/>
    </row>
    <row r="152" spans="1:4" s="114" customFormat="1" ht="19.5" customHeight="1">
      <c r="A152" s="112"/>
      <c r="B152" s="96"/>
      <c r="C152" s="101" t="s">
        <v>1379</v>
      </c>
      <c r="D152" s="96"/>
    </row>
    <row r="153" spans="1:4" s="114" customFormat="1" ht="19.5" customHeight="1">
      <c r="A153" s="112"/>
      <c r="B153" s="96"/>
      <c r="C153" s="102" t="s">
        <v>1472</v>
      </c>
      <c r="D153" s="96"/>
    </row>
    <row r="154" spans="1:4" s="114" customFormat="1" ht="19.5" customHeight="1">
      <c r="A154" s="112"/>
      <c r="B154" s="96"/>
      <c r="C154" s="102" t="s">
        <v>1506</v>
      </c>
      <c r="D154" s="96"/>
    </row>
    <row r="155" spans="1:4" s="114" customFormat="1" ht="19.5" customHeight="1">
      <c r="A155" s="112"/>
      <c r="B155" s="96"/>
      <c r="C155" s="101" t="s">
        <v>1380</v>
      </c>
      <c r="D155" s="96"/>
    </row>
    <row r="156" spans="1:4" s="114" customFormat="1" ht="19.5" customHeight="1">
      <c r="A156" s="112"/>
      <c r="B156" s="96"/>
      <c r="C156" s="101" t="s">
        <v>1381</v>
      </c>
      <c r="D156" s="96"/>
    </row>
    <row r="157" spans="1:4" s="114" customFormat="1" ht="19.5" customHeight="1">
      <c r="A157" s="112"/>
      <c r="B157" s="96"/>
      <c r="C157" s="102" t="s">
        <v>1479</v>
      </c>
      <c r="D157" s="96"/>
    </row>
    <row r="158" spans="1:4" s="114" customFormat="1" ht="19.5" customHeight="1">
      <c r="A158" s="112"/>
      <c r="B158" s="96"/>
      <c r="C158" s="102" t="s">
        <v>1481</v>
      </c>
      <c r="D158" s="96"/>
    </row>
    <row r="159" spans="1:4" s="114" customFormat="1" ht="19.5" customHeight="1">
      <c r="A159" s="112"/>
      <c r="B159" s="96"/>
      <c r="C159" s="102" t="s">
        <v>1507</v>
      </c>
      <c r="D159" s="96"/>
    </row>
    <row r="160" spans="1:4" s="114" customFormat="1" ht="19.5" customHeight="1">
      <c r="A160" s="112"/>
      <c r="B160" s="96"/>
      <c r="C160" s="103" t="s">
        <v>1382</v>
      </c>
      <c r="D160" s="96"/>
    </row>
    <row r="161" spans="1:4" s="114" customFormat="1" ht="19.5" customHeight="1">
      <c r="A161" s="112"/>
      <c r="B161" s="96"/>
      <c r="C161" s="100" t="s">
        <v>1383</v>
      </c>
      <c r="D161" s="96"/>
    </row>
    <row r="162" spans="1:4" s="114" customFormat="1" ht="19.5" customHeight="1">
      <c r="A162" s="112"/>
      <c r="B162" s="96"/>
      <c r="C162" s="100" t="s">
        <v>1508</v>
      </c>
      <c r="D162" s="96"/>
    </row>
    <row r="163" spans="1:4" s="114" customFormat="1" ht="19.5" customHeight="1">
      <c r="A163" s="112"/>
      <c r="B163" s="96"/>
      <c r="C163" s="100" t="s">
        <v>1509</v>
      </c>
      <c r="D163" s="96"/>
    </row>
    <row r="164" spans="1:4" s="114" customFormat="1" ht="19.5" customHeight="1">
      <c r="A164" s="112"/>
      <c r="B164" s="96"/>
      <c r="C164" s="103" t="s">
        <v>1510</v>
      </c>
      <c r="D164" s="96">
        <f>SUM(D165,D166,D175)</f>
        <v>1564</v>
      </c>
    </row>
    <row r="165" spans="1:4" s="114" customFormat="1" ht="19.5" customHeight="1">
      <c r="A165" s="112"/>
      <c r="B165" s="96"/>
      <c r="C165" s="101" t="s">
        <v>1511</v>
      </c>
      <c r="D165" s="96"/>
    </row>
    <row r="166" spans="1:4" s="114" customFormat="1" ht="19.5" customHeight="1">
      <c r="A166" s="112"/>
      <c r="B166" s="96"/>
      <c r="C166" s="100" t="s">
        <v>1386</v>
      </c>
      <c r="D166" s="96">
        <f>SUM(D167:D174)</f>
        <v>0</v>
      </c>
    </row>
    <row r="167" spans="1:4" s="114" customFormat="1" ht="19.5" customHeight="1">
      <c r="A167" s="112"/>
      <c r="B167" s="96"/>
      <c r="C167" s="121" t="s">
        <v>1512</v>
      </c>
      <c r="D167" s="96"/>
    </row>
    <row r="168" spans="1:4" s="114" customFormat="1" ht="19.5" customHeight="1">
      <c r="A168" s="112"/>
      <c r="B168" s="96"/>
      <c r="C168" s="100" t="s">
        <v>1513</v>
      </c>
      <c r="D168" s="96"/>
    </row>
    <row r="169" spans="1:4" s="114" customFormat="1" ht="19.5" customHeight="1">
      <c r="A169" s="112"/>
      <c r="B169" s="96"/>
      <c r="C169" s="100" t="s">
        <v>1514</v>
      </c>
      <c r="D169" s="96"/>
    </row>
    <row r="170" spans="1:4" s="114" customFormat="1" ht="19.5" customHeight="1">
      <c r="A170" s="112"/>
      <c r="B170" s="96"/>
      <c r="C170" s="100" t="s">
        <v>1515</v>
      </c>
      <c r="D170" s="96"/>
    </row>
    <row r="171" spans="1:4" s="114" customFormat="1" ht="19.5" customHeight="1">
      <c r="A171" s="112"/>
      <c r="B171" s="96"/>
      <c r="C171" s="100" t="s">
        <v>1516</v>
      </c>
      <c r="D171" s="96"/>
    </row>
    <row r="172" spans="1:4" s="114" customFormat="1" ht="19.5" customHeight="1">
      <c r="A172" s="112"/>
      <c r="B172" s="96"/>
      <c r="C172" s="100" t="s">
        <v>1517</v>
      </c>
      <c r="D172" s="96"/>
    </row>
    <row r="173" spans="1:4" s="114" customFormat="1" ht="19.5" customHeight="1">
      <c r="A173" s="112"/>
      <c r="B173" s="96"/>
      <c r="C173" s="100" t="s">
        <v>1518</v>
      </c>
      <c r="D173" s="96"/>
    </row>
    <row r="174" spans="1:4" s="114" customFormat="1" ht="19.5" customHeight="1">
      <c r="A174" s="112"/>
      <c r="B174" s="96"/>
      <c r="C174" s="100" t="s">
        <v>1519</v>
      </c>
      <c r="D174" s="96"/>
    </row>
    <row r="175" spans="1:4" s="114" customFormat="1" ht="19.5" customHeight="1">
      <c r="A175" s="112"/>
      <c r="B175" s="96"/>
      <c r="C175" s="101" t="s">
        <v>1387</v>
      </c>
      <c r="D175" s="96">
        <f>SUM(D176:D185)</f>
        <v>1564</v>
      </c>
    </row>
    <row r="176" spans="1:4" s="114" customFormat="1" ht="19.5" customHeight="1">
      <c r="A176" s="112"/>
      <c r="B176" s="96"/>
      <c r="C176" s="121" t="s">
        <v>1520</v>
      </c>
      <c r="D176" s="96">
        <v>1317</v>
      </c>
    </row>
    <row r="177" spans="1:4" s="114" customFormat="1" ht="19.5" customHeight="1">
      <c r="A177" s="112"/>
      <c r="B177" s="126"/>
      <c r="C177" s="100" t="s">
        <v>1521</v>
      </c>
      <c r="D177" s="96"/>
    </row>
    <row r="178" spans="1:4" s="114" customFormat="1" ht="19.5" customHeight="1">
      <c r="A178" s="112"/>
      <c r="B178" s="126"/>
      <c r="C178" s="100" t="s">
        <v>1522</v>
      </c>
      <c r="D178" s="96"/>
    </row>
    <row r="179" spans="1:4" s="114" customFormat="1" ht="19.5" customHeight="1">
      <c r="A179" s="112"/>
      <c r="B179" s="126"/>
      <c r="C179" s="100" t="s">
        <v>1523</v>
      </c>
      <c r="D179" s="96"/>
    </row>
    <row r="180" spans="1:4" s="114" customFormat="1" ht="19.5" customHeight="1">
      <c r="A180" s="112"/>
      <c r="B180" s="126"/>
      <c r="C180" s="100" t="s">
        <v>1524</v>
      </c>
      <c r="D180" s="96">
        <v>114</v>
      </c>
    </row>
    <row r="181" spans="1:4" s="114" customFormat="1" ht="19.5" customHeight="1">
      <c r="A181" s="112"/>
      <c r="B181" s="126"/>
      <c r="C181" s="100" t="s">
        <v>1525</v>
      </c>
      <c r="D181" s="96"/>
    </row>
    <row r="182" spans="1:4" s="114" customFormat="1" ht="19.5" customHeight="1">
      <c r="A182" s="112"/>
      <c r="B182" s="126"/>
      <c r="C182" s="100" t="s">
        <v>1526</v>
      </c>
      <c r="D182" s="96"/>
    </row>
    <row r="183" spans="1:4" s="114" customFormat="1" ht="19.5" customHeight="1">
      <c r="A183" s="112"/>
      <c r="B183" s="126"/>
      <c r="C183" s="100" t="s">
        <v>1527</v>
      </c>
      <c r="D183" s="96"/>
    </row>
    <row r="184" spans="1:4" s="114" customFormat="1" ht="19.5" customHeight="1">
      <c r="A184" s="112"/>
      <c r="B184" s="126"/>
      <c r="C184" s="100" t="s">
        <v>1528</v>
      </c>
      <c r="D184" s="96">
        <v>133</v>
      </c>
    </row>
    <row r="185" spans="1:4" s="114" customFormat="1" ht="19.5" customHeight="1">
      <c r="A185" s="112"/>
      <c r="B185" s="126"/>
      <c r="C185" s="100" t="s">
        <v>1529</v>
      </c>
      <c r="D185" s="96"/>
    </row>
    <row r="186" spans="1:4" s="114" customFormat="1" ht="19.5" customHeight="1">
      <c r="A186" s="112"/>
      <c r="B186" s="126"/>
      <c r="C186" s="103" t="s">
        <v>1530</v>
      </c>
      <c r="D186" s="96">
        <f>SUM(D187:D192)</f>
        <v>0</v>
      </c>
    </row>
    <row r="187" spans="1:4" s="114" customFormat="1" ht="19.5" customHeight="1">
      <c r="A187" s="112"/>
      <c r="B187" s="126"/>
      <c r="C187" s="103" t="s">
        <v>1531</v>
      </c>
      <c r="D187" s="96"/>
    </row>
    <row r="188" spans="1:4" s="114" customFormat="1" ht="19.5" customHeight="1">
      <c r="A188" s="112"/>
      <c r="B188" s="126"/>
      <c r="C188" s="103" t="s">
        <v>1532</v>
      </c>
      <c r="D188" s="96"/>
    </row>
    <row r="189" spans="1:4" s="114" customFormat="1" ht="19.5" customHeight="1">
      <c r="A189" s="112"/>
      <c r="B189" s="126"/>
      <c r="C189" s="103" t="s">
        <v>1533</v>
      </c>
      <c r="D189" s="96"/>
    </row>
    <row r="190" spans="1:4" s="114" customFormat="1" ht="19.5" customHeight="1">
      <c r="A190" s="112"/>
      <c r="B190" s="126"/>
      <c r="C190" s="120" t="s">
        <v>1534</v>
      </c>
      <c r="D190" s="96"/>
    </row>
    <row r="191" spans="1:4" s="114" customFormat="1" ht="19.5" customHeight="1">
      <c r="A191" s="112"/>
      <c r="B191" s="126"/>
      <c r="C191" s="103" t="s">
        <v>1535</v>
      </c>
      <c r="D191" s="96"/>
    </row>
    <row r="192" spans="1:4" s="114" customFormat="1" ht="19.5" customHeight="1">
      <c r="A192" s="112"/>
      <c r="B192" s="126"/>
      <c r="C192" s="103" t="s">
        <v>1536</v>
      </c>
      <c r="D192" s="96"/>
    </row>
    <row r="193" spans="1:4" s="114" customFormat="1" ht="19.5" customHeight="1">
      <c r="A193" s="112"/>
      <c r="B193" s="126"/>
      <c r="C193" s="103" t="s">
        <v>1537</v>
      </c>
      <c r="D193" s="126">
        <f>SUM(D194:D199)</f>
        <v>0</v>
      </c>
    </row>
    <row r="194" spans="1:4" s="114" customFormat="1" ht="19.5" customHeight="1">
      <c r="A194" s="112"/>
      <c r="B194" s="126"/>
      <c r="C194" s="103" t="s">
        <v>1538</v>
      </c>
      <c r="D194" s="126"/>
    </row>
    <row r="195" spans="1:4" s="114" customFormat="1" ht="19.5" customHeight="1">
      <c r="A195" s="112"/>
      <c r="B195" s="126"/>
      <c r="C195" s="103" t="s">
        <v>1539</v>
      </c>
      <c r="D195" s="126"/>
    </row>
    <row r="196" spans="1:4" s="114" customFormat="1" ht="19.5" customHeight="1">
      <c r="A196" s="112"/>
      <c r="B196" s="126"/>
      <c r="C196" s="103" t="s">
        <v>1533</v>
      </c>
      <c r="D196" s="126"/>
    </row>
    <row r="197" spans="1:4" s="114" customFormat="1" ht="19.5" customHeight="1">
      <c r="A197" s="112"/>
      <c r="B197" s="126"/>
      <c r="C197" s="120" t="s">
        <v>1534</v>
      </c>
      <c r="D197" s="126"/>
    </row>
    <row r="198" spans="1:4" s="114" customFormat="1" ht="19.5" customHeight="1">
      <c r="A198" s="112"/>
      <c r="B198" s="126"/>
      <c r="C198" s="103" t="s">
        <v>1540</v>
      </c>
      <c r="D198" s="126"/>
    </row>
    <row r="199" spans="1:4" s="114" customFormat="1" ht="19.5" customHeight="1">
      <c r="A199" s="112"/>
      <c r="B199" s="126"/>
      <c r="C199" s="103" t="s">
        <v>1541</v>
      </c>
      <c r="D199" s="126"/>
    </row>
    <row r="200" spans="1:4" s="114" customFormat="1" ht="19.5" customHeight="1">
      <c r="A200" s="112"/>
      <c r="B200" s="126"/>
      <c r="C200" s="103"/>
      <c r="D200" s="126"/>
    </row>
    <row r="201" spans="1:4" s="114" customFormat="1" ht="19.5" customHeight="1">
      <c r="A201" s="112"/>
      <c r="B201" s="126"/>
      <c r="C201" s="103"/>
      <c r="D201" s="126"/>
    </row>
    <row r="202" spans="1:4" s="114" customFormat="1" ht="19.5" customHeight="1">
      <c r="A202" s="112"/>
      <c r="B202" s="126"/>
      <c r="C202" s="103"/>
      <c r="D202" s="126"/>
    </row>
    <row r="203" spans="1:4" s="114" customFormat="1" ht="19.5" customHeight="1">
      <c r="A203" s="112"/>
      <c r="B203" s="126"/>
      <c r="C203" s="103"/>
      <c r="D203" s="126"/>
    </row>
    <row r="204" spans="1:4" s="114" customFormat="1" ht="19.5" customHeight="1">
      <c r="A204" s="112"/>
      <c r="B204" s="126"/>
      <c r="C204" s="103"/>
      <c r="D204" s="126"/>
    </row>
    <row r="205" spans="1:4" s="114" customFormat="1" ht="19.5" customHeight="1">
      <c r="A205" s="112"/>
      <c r="B205" s="126"/>
      <c r="C205" s="100"/>
      <c r="D205" s="126"/>
    </row>
    <row r="206" spans="1:4" s="114" customFormat="1" ht="19.5" customHeight="1">
      <c r="A206" s="112"/>
      <c r="B206" s="126"/>
      <c r="C206" s="100"/>
      <c r="D206" s="126"/>
    </row>
    <row r="207" spans="1:4" s="114" customFormat="1" ht="19.5" customHeight="1">
      <c r="A207" s="105" t="s">
        <v>57</v>
      </c>
      <c r="B207" s="126">
        <f>SUM(B6,B7,B8,B9,B10,B11,B12,B18,B19,B22,B23,B24,B28,B29,B30,B31,B32)</f>
        <v>2144</v>
      </c>
      <c r="C207" s="105" t="s">
        <v>1067</v>
      </c>
      <c r="D207" s="126">
        <f>SUM(D6,D19,D31,D38,D84,D108,D160,D164,D186,D193)</f>
        <v>2144</v>
      </c>
    </row>
    <row r="208" spans="1:4" s="114" customFormat="1" ht="19.5" customHeight="1">
      <c r="A208" s="123" t="s">
        <v>1074</v>
      </c>
      <c r="B208" s="126">
        <f>SUM(B209,B212,B213,B215,B216)</f>
        <v>0</v>
      </c>
      <c r="C208" s="123" t="s">
        <v>1075</v>
      </c>
      <c r="D208" s="126">
        <f>SUM(D209,D212,D213,D214,D215)</f>
        <v>0</v>
      </c>
    </row>
    <row r="209" spans="1:4" s="114" customFormat="1" ht="19.5" customHeight="1">
      <c r="A209" s="96" t="s">
        <v>1390</v>
      </c>
      <c r="B209" s="126">
        <f>SUM(B210:B211)</f>
        <v>0</v>
      </c>
      <c r="C209" s="96" t="s">
        <v>1391</v>
      </c>
      <c r="D209" s="126">
        <f>SUM(D210:D211)</f>
        <v>0</v>
      </c>
    </row>
    <row r="210" spans="1:4" s="114" customFormat="1" ht="19.5" customHeight="1">
      <c r="A210" s="96" t="s">
        <v>1392</v>
      </c>
      <c r="B210" s="126"/>
      <c r="C210" s="96" t="s">
        <v>1393</v>
      </c>
      <c r="D210" s="126"/>
    </row>
    <row r="211" spans="1:4" s="114" customFormat="1" ht="19.5" customHeight="1">
      <c r="A211" s="96" t="s">
        <v>1394</v>
      </c>
      <c r="B211" s="126"/>
      <c r="C211" s="96" t="s">
        <v>1395</v>
      </c>
      <c r="D211" s="126"/>
    </row>
    <row r="212" spans="1:4" s="114" customFormat="1" ht="19.5" customHeight="1">
      <c r="A212" s="96" t="s">
        <v>1144</v>
      </c>
      <c r="B212" s="126"/>
      <c r="C212" s="96" t="s">
        <v>1396</v>
      </c>
      <c r="D212" s="126"/>
    </row>
    <row r="213" spans="1:4" s="114" customFormat="1" ht="19.5" customHeight="1">
      <c r="A213" s="96" t="s">
        <v>1145</v>
      </c>
      <c r="B213" s="126">
        <f>SUM(B214)</f>
        <v>0</v>
      </c>
      <c r="C213" s="96" t="s">
        <v>1397</v>
      </c>
      <c r="D213" s="126"/>
    </row>
    <row r="214" spans="1:4" s="114" customFormat="1" ht="19.5" customHeight="1">
      <c r="A214" s="96" t="s">
        <v>1398</v>
      </c>
      <c r="B214" s="126"/>
      <c r="C214" s="127" t="s">
        <v>1399</v>
      </c>
      <c r="D214" s="126"/>
    </row>
    <row r="215" spans="1:4" s="114" customFormat="1" ht="19.5" customHeight="1">
      <c r="A215" s="127" t="s">
        <v>1400</v>
      </c>
      <c r="B215" s="126"/>
      <c r="C215" s="127" t="s">
        <v>1401</v>
      </c>
      <c r="D215" s="126"/>
    </row>
    <row r="216" spans="1:4" s="114" customFormat="1" ht="19.5" customHeight="1">
      <c r="A216" s="127" t="s">
        <v>1402</v>
      </c>
      <c r="B216" s="126"/>
      <c r="C216" s="127"/>
      <c r="D216" s="126"/>
    </row>
    <row r="217" spans="1:4" s="114" customFormat="1" ht="19.5" customHeight="1">
      <c r="A217" s="127"/>
      <c r="B217" s="126"/>
      <c r="C217" s="127"/>
      <c r="D217" s="126"/>
    </row>
    <row r="218" spans="1:4" s="114" customFormat="1" ht="19.5" customHeight="1">
      <c r="A218" s="127"/>
      <c r="B218" s="126"/>
      <c r="C218" s="127"/>
      <c r="D218" s="126"/>
    </row>
    <row r="219" spans="1:4" s="114" customFormat="1" ht="15.75" customHeight="1">
      <c r="A219" s="127"/>
      <c r="B219" s="126"/>
      <c r="C219" s="127"/>
      <c r="D219" s="126"/>
    </row>
    <row r="220" spans="1:4" s="114" customFormat="1" ht="19.5" customHeight="1">
      <c r="A220" s="105" t="s">
        <v>1160</v>
      </c>
      <c r="B220" s="126">
        <f>SUM(B207:B208)</f>
        <v>2144</v>
      </c>
      <c r="C220" s="105" t="s">
        <v>1161</v>
      </c>
      <c r="D220" s="126">
        <f>SUM(D207:D208)</f>
        <v>2144</v>
      </c>
    </row>
    <row r="221" s="114" customFormat="1" ht="19.5" customHeight="1"/>
    <row r="222" s="114" customFormat="1" ht="19.5" customHeight="1"/>
    <row r="223" s="114" customFormat="1" ht="19.5" customHeight="1"/>
    <row r="224" s="114" customFormat="1" ht="19.5" customHeight="1"/>
    <row r="225" s="114" customFormat="1" ht="19.5" customHeight="1"/>
    <row r="226" s="114" customFormat="1" ht="19.5" customHeight="1"/>
    <row r="227" s="114" customFormat="1" ht="19.5" customHeight="1"/>
    <row r="228" s="114" customFormat="1" ht="19.5" customHeight="1"/>
    <row r="229" s="114" customFormat="1" ht="19.5" customHeight="1"/>
    <row r="230" s="114" customFormat="1" ht="19.5" customHeight="1"/>
    <row r="231" s="114" customFormat="1" ht="19.5" customHeight="1"/>
    <row r="232" s="114" customFormat="1" ht="19.5" customHeight="1"/>
    <row r="233" s="114" customFormat="1" ht="19.5" customHeight="1"/>
    <row r="234" s="114" customFormat="1" ht="19.5" customHeight="1"/>
    <row r="235" s="114" customFormat="1" ht="19.5" customHeight="1"/>
    <row r="236" s="114" customFormat="1" ht="19.5" customHeight="1"/>
    <row r="237" s="114" customFormat="1" ht="19.5" customHeight="1"/>
    <row r="238" s="114" customFormat="1" ht="19.5" customHeight="1"/>
    <row r="239" s="114" customFormat="1" ht="19.5" customHeight="1"/>
    <row r="240" s="114" customFormat="1" ht="19.5" customHeight="1"/>
    <row r="241" s="114" customFormat="1" ht="19.5" customHeight="1"/>
    <row r="242" s="114" customFormat="1" ht="19.5" customHeight="1"/>
    <row r="243" s="114" customFormat="1" ht="19.5" customHeight="1"/>
    <row r="244" s="114" customFormat="1" ht="19.5" customHeight="1"/>
    <row r="245" s="114" customFormat="1" ht="19.5" customHeight="1"/>
    <row r="246" s="114" customFormat="1" ht="19.5" customHeight="1"/>
    <row r="247" s="114" customFormat="1" ht="19.5" customHeight="1"/>
    <row r="248" s="114" customFormat="1" ht="19.5" customHeight="1"/>
    <row r="249" s="114" customFormat="1" ht="19.5" customHeight="1"/>
    <row r="250" s="114" customFormat="1" ht="19.5" customHeight="1"/>
    <row r="251" s="114" customFormat="1" ht="19.5" customHeight="1"/>
    <row r="252" s="114" customFormat="1" ht="19.5" customHeight="1"/>
    <row r="253" s="114" customFormat="1" ht="19.5" customHeight="1"/>
    <row r="254" s="114" customFormat="1" ht="19.5" customHeight="1"/>
    <row r="255" s="114" customFormat="1" ht="19.5" customHeight="1"/>
    <row r="256" s="114" customFormat="1" ht="19.5" customHeight="1"/>
    <row r="257" s="114" customFormat="1" ht="19.5" customHeight="1"/>
    <row r="258" s="114" customFormat="1" ht="19.5" customHeight="1"/>
    <row r="259" s="114" customFormat="1" ht="19.5" customHeight="1"/>
    <row r="260" s="114" customFormat="1" ht="19.5" customHeight="1"/>
    <row r="261" s="114" customFormat="1" ht="19.5" customHeight="1"/>
    <row r="262" s="114" customFormat="1" ht="19.5" customHeight="1"/>
    <row r="263" s="114" customFormat="1" ht="19.5" customHeight="1"/>
    <row r="264" s="114" customFormat="1" ht="19.5" customHeight="1"/>
    <row r="265" s="114" customFormat="1" ht="19.5" customHeight="1"/>
    <row r="266" s="114" customFormat="1" ht="19.5" customHeight="1"/>
    <row r="267" s="114" customFormat="1" ht="19.5" customHeight="1"/>
    <row r="268" s="114" customFormat="1" ht="19.5" customHeight="1"/>
    <row r="269" s="114" customFormat="1" ht="19.5" customHeight="1"/>
    <row r="270" s="114" customFormat="1" ht="19.5" customHeight="1"/>
    <row r="271" s="114" customFormat="1" ht="19.5" customHeight="1"/>
    <row r="272" s="114" customFormat="1" ht="19.5" customHeight="1"/>
    <row r="273" s="114" customFormat="1" ht="19.5" customHeight="1"/>
    <row r="274" s="114" customFormat="1" ht="19.5" customHeight="1"/>
    <row r="275" s="114" customFormat="1" ht="19.5" customHeight="1"/>
    <row r="276" s="114" customFormat="1" ht="19.5" customHeight="1"/>
  </sheetData>
  <sheetProtection/>
  <mergeCells count="3">
    <mergeCell ref="A2:D2"/>
    <mergeCell ref="A4:B4"/>
    <mergeCell ref="C4:D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E36"/>
  <sheetViews>
    <sheetView workbookViewId="0" topLeftCell="A1">
      <selection activeCell="A1" sqref="A1:IV65536"/>
    </sheetView>
  </sheetViews>
  <sheetFormatPr defaultColWidth="9.00390625" defaultRowHeight="14.25"/>
  <cols>
    <col min="1" max="1" width="55.125" style="106" customWidth="1"/>
    <col min="2" max="2" width="25.75390625" style="106" customWidth="1"/>
    <col min="3" max="3" width="34.875" style="106" customWidth="1"/>
    <col min="4" max="4" width="9.00390625" style="107" customWidth="1"/>
    <col min="5" max="16384" width="9.00390625" style="106" customWidth="1"/>
  </cols>
  <sheetData>
    <row r="1" spans="1:5" s="106" customFormat="1" ht="14.25">
      <c r="A1" s="84" t="s">
        <v>1542</v>
      </c>
      <c r="B1" s="84"/>
      <c r="C1" s="82"/>
      <c r="D1" s="108"/>
      <c r="E1" s="82"/>
    </row>
    <row r="2" spans="1:5" s="106" customFormat="1" ht="20.25">
      <c r="A2" s="85" t="s">
        <v>1543</v>
      </c>
      <c r="B2" s="85"/>
      <c r="C2" s="85"/>
      <c r="D2" s="108"/>
      <c r="E2" s="82"/>
    </row>
    <row r="3" spans="1:5" s="106" customFormat="1" ht="14.25">
      <c r="A3" s="108" t="s">
        <v>0</v>
      </c>
      <c r="B3" s="108"/>
      <c r="C3" s="109" t="s">
        <v>26</v>
      </c>
      <c r="D3" s="108"/>
      <c r="E3" s="82"/>
    </row>
    <row r="4" spans="1:5" s="106" customFormat="1" ht="45.75" customHeight="1">
      <c r="A4" s="110"/>
      <c r="B4" s="111" t="s">
        <v>28</v>
      </c>
      <c r="C4" s="111" t="s">
        <v>29</v>
      </c>
      <c r="D4" s="108"/>
      <c r="E4" s="82"/>
    </row>
    <row r="5" spans="1:5" s="106" customFormat="1" ht="19.5" customHeight="1">
      <c r="A5" s="112" t="s">
        <v>1327</v>
      </c>
      <c r="B5" s="104"/>
      <c r="C5" s="104"/>
      <c r="D5" s="108"/>
      <c r="E5" s="82"/>
    </row>
    <row r="6" spans="1:5" s="106" customFormat="1" ht="19.5" customHeight="1">
      <c r="A6" s="112" t="s">
        <v>1329</v>
      </c>
      <c r="B6" s="104"/>
      <c r="C6" s="104"/>
      <c r="D6" s="108"/>
      <c r="E6" s="82"/>
    </row>
    <row r="7" spans="1:5" s="106" customFormat="1" ht="19.5" customHeight="1">
      <c r="A7" s="112" t="s">
        <v>1331</v>
      </c>
      <c r="B7" s="104"/>
      <c r="C7" s="104"/>
      <c r="D7" s="108"/>
      <c r="E7" s="82"/>
    </row>
    <row r="8" spans="1:5" s="106" customFormat="1" ht="19.5" customHeight="1">
      <c r="A8" s="112" t="s">
        <v>1333</v>
      </c>
      <c r="B8" s="104"/>
      <c r="C8" s="104"/>
      <c r="D8" s="108"/>
      <c r="E8" s="82"/>
    </row>
    <row r="9" spans="1:5" s="106" customFormat="1" ht="19.5" customHeight="1">
      <c r="A9" s="112" t="s">
        <v>1335</v>
      </c>
      <c r="B9" s="104"/>
      <c r="C9" s="104"/>
      <c r="D9" s="108"/>
      <c r="E9" s="82"/>
    </row>
    <row r="10" spans="1:5" s="106" customFormat="1" ht="19.5" customHeight="1">
      <c r="A10" s="112" t="s">
        <v>1337</v>
      </c>
      <c r="B10" s="104"/>
      <c r="C10" s="104"/>
      <c r="D10" s="108"/>
      <c r="E10" s="82"/>
    </row>
    <row r="11" spans="1:5" s="106" customFormat="1" ht="19.5" customHeight="1">
      <c r="A11" s="112" t="s">
        <v>1339</v>
      </c>
      <c r="B11" s="104"/>
      <c r="C11" s="104"/>
      <c r="D11" s="108"/>
      <c r="E11" s="82"/>
    </row>
    <row r="12" spans="1:5" s="106" customFormat="1" ht="19.5" customHeight="1">
      <c r="A12" s="112" t="s">
        <v>1341</v>
      </c>
      <c r="B12" s="104"/>
      <c r="C12" s="104"/>
      <c r="D12" s="108"/>
      <c r="E12" s="82"/>
    </row>
    <row r="13" spans="1:5" s="106" customFormat="1" ht="19.5" customHeight="1">
      <c r="A13" s="112" t="s">
        <v>1343</v>
      </c>
      <c r="B13" s="104"/>
      <c r="C13" s="104"/>
      <c r="D13" s="108"/>
      <c r="E13" s="82"/>
    </row>
    <row r="14" spans="1:5" s="106" customFormat="1" ht="19.5" customHeight="1">
      <c r="A14" s="112" t="s">
        <v>1345</v>
      </c>
      <c r="B14" s="104"/>
      <c r="C14" s="104"/>
      <c r="D14" s="108"/>
      <c r="E14" s="82"/>
    </row>
    <row r="15" spans="1:5" s="106" customFormat="1" ht="19.5" customHeight="1">
      <c r="A15" s="112" t="s">
        <v>1347</v>
      </c>
      <c r="B15" s="104"/>
      <c r="C15" s="104"/>
      <c r="D15" s="108"/>
      <c r="E15" s="82"/>
    </row>
    <row r="16" spans="1:5" s="106" customFormat="1" ht="19.5" customHeight="1">
      <c r="A16" s="112" t="s">
        <v>1349</v>
      </c>
      <c r="B16" s="104"/>
      <c r="C16" s="104"/>
      <c r="D16" s="108"/>
      <c r="E16" s="82"/>
    </row>
    <row r="17" spans="1:5" s="106" customFormat="1" ht="19.5" customHeight="1">
      <c r="A17" s="112" t="s">
        <v>1351</v>
      </c>
      <c r="B17" s="104"/>
      <c r="C17" s="104"/>
      <c r="D17" s="108"/>
      <c r="E17" s="82"/>
    </row>
    <row r="18" spans="1:5" s="106" customFormat="1" ht="19.5" customHeight="1">
      <c r="A18" s="112" t="s">
        <v>1353</v>
      </c>
      <c r="B18" s="104"/>
      <c r="C18" s="104"/>
      <c r="D18" s="108"/>
      <c r="E18" s="82"/>
    </row>
    <row r="19" spans="1:5" s="106" customFormat="1" ht="19.5" customHeight="1">
      <c r="A19" s="112" t="s">
        <v>1355</v>
      </c>
      <c r="B19" s="104"/>
      <c r="C19" s="104"/>
      <c r="D19" s="108"/>
      <c r="E19" s="82"/>
    </row>
    <row r="20" spans="1:5" s="106" customFormat="1" ht="19.5" customHeight="1">
      <c r="A20" s="112" t="s">
        <v>1357</v>
      </c>
      <c r="B20" s="104"/>
      <c r="C20" s="104"/>
      <c r="D20" s="108"/>
      <c r="E20" s="82"/>
    </row>
    <row r="21" spans="1:5" s="106" customFormat="1" ht="19.5" customHeight="1">
      <c r="A21" s="96"/>
      <c r="B21" s="96"/>
      <c r="C21" s="104"/>
      <c r="D21" s="108"/>
      <c r="E21" s="82"/>
    </row>
    <row r="22" spans="1:5" s="106" customFormat="1" ht="19.5" customHeight="1">
      <c r="A22" s="96"/>
      <c r="B22" s="96"/>
      <c r="C22" s="104"/>
      <c r="D22" s="108"/>
      <c r="E22" s="82"/>
    </row>
    <row r="23" spans="1:5" s="106" customFormat="1" ht="19.5" customHeight="1">
      <c r="A23" s="105" t="s">
        <v>57</v>
      </c>
      <c r="B23" s="113"/>
      <c r="C23" s="104"/>
      <c r="D23" s="108"/>
      <c r="E23" s="82"/>
    </row>
    <row r="24" spans="1:5" s="106" customFormat="1" ht="19.5" customHeight="1">
      <c r="A24" s="82"/>
      <c r="B24" s="82"/>
      <c r="C24" s="82"/>
      <c r="D24" s="108"/>
      <c r="E24" s="82"/>
    </row>
    <row r="25" spans="1:5" s="106" customFormat="1" ht="19.5" customHeight="1">
      <c r="A25" s="82"/>
      <c r="B25" s="82"/>
      <c r="C25" s="82"/>
      <c r="D25" s="108"/>
      <c r="E25" s="82"/>
    </row>
    <row r="26" spans="1:5" s="106" customFormat="1" ht="19.5" customHeight="1">
      <c r="A26" s="82"/>
      <c r="B26" s="82"/>
      <c r="C26" s="82"/>
      <c r="D26" s="108"/>
      <c r="E26" s="82"/>
    </row>
    <row r="27" spans="1:5" s="106" customFormat="1" ht="19.5" customHeight="1">
      <c r="A27" s="82"/>
      <c r="B27" s="82"/>
      <c r="C27" s="82"/>
      <c r="D27" s="108"/>
      <c r="E27" s="82"/>
    </row>
    <row r="28" spans="1:5" s="106" customFormat="1" ht="14.25">
      <c r="A28" s="82"/>
      <c r="B28" s="82"/>
      <c r="C28" s="82"/>
      <c r="D28" s="108"/>
      <c r="E28" s="82"/>
    </row>
    <row r="29" spans="1:5" s="106" customFormat="1" ht="14.25">
      <c r="A29" s="82"/>
      <c r="B29" s="82"/>
      <c r="C29" s="82"/>
      <c r="D29" s="108"/>
      <c r="E29" s="82"/>
    </row>
    <row r="30" spans="1:5" s="106" customFormat="1" ht="14.25">
      <c r="A30" s="82"/>
      <c r="B30" s="82"/>
      <c r="C30" s="82"/>
      <c r="D30" s="108"/>
      <c r="E30" s="82"/>
    </row>
    <row r="31" spans="1:5" s="106" customFormat="1" ht="14.25">
      <c r="A31" s="82"/>
      <c r="B31" s="82"/>
      <c r="C31" s="82"/>
      <c r="D31" s="108"/>
      <c r="E31" s="82"/>
    </row>
    <row r="32" spans="1:5" s="106" customFormat="1" ht="14.25">
      <c r="A32" s="82"/>
      <c r="B32" s="82"/>
      <c r="C32" s="82"/>
      <c r="D32" s="108"/>
      <c r="E32" s="82"/>
    </row>
    <row r="33" spans="4:5" s="106" customFormat="1" ht="14.25">
      <c r="D33" s="108"/>
      <c r="E33" s="82"/>
    </row>
    <row r="34" spans="4:5" s="106" customFormat="1" ht="14.25">
      <c r="D34" s="108"/>
      <c r="E34" s="82"/>
    </row>
    <row r="35" spans="4:5" s="106" customFormat="1" ht="14.25">
      <c r="D35" s="108"/>
      <c r="E35" s="82"/>
    </row>
    <row r="36" spans="4:5" s="106" customFormat="1" ht="14.25">
      <c r="D36" s="108"/>
      <c r="E36" s="82"/>
    </row>
  </sheetData>
  <sheetProtection/>
  <mergeCells count="1">
    <mergeCell ref="A2:C2"/>
  </mergeCells>
  <printOptions horizontalCentered="1" verticalCentered="1"/>
  <pageMargins left="0.71" right="0.71" top="0.16" bottom="0.3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56"/>
  <sheetViews>
    <sheetView zoomScaleSheetLayoutView="100" workbookViewId="0" topLeftCell="A1">
      <selection activeCell="D28" sqref="D28"/>
    </sheetView>
  </sheetViews>
  <sheetFormatPr defaultColWidth="9.00390625" defaultRowHeight="14.25"/>
  <cols>
    <col min="1" max="1" width="54.25390625" style="82" customWidth="1"/>
    <col min="2" max="2" width="12.875" style="82" customWidth="1"/>
    <col min="3" max="3" width="19.25390625" style="82" customWidth="1"/>
    <col min="4" max="4" width="18.875" style="82" customWidth="1"/>
    <col min="5" max="5" width="13.375" style="82" customWidth="1"/>
    <col min="6" max="6" width="13.50390625" style="82" customWidth="1"/>
    <col min="7" max="7" width="14.625" style="82" customWidth="1"/>
    <col min="8" max="8" width="13.625" style="82" customWidth="1"/>
    <col min="9" max="16384" width="9.00390625" style="82" customWidth="1"/>
  </cols>
  <sheetData>
    <row r="1" s="82" customFormat="1" ht="14.25">
      <c r="A1" s="84" t="s">
        <v>1544</v>
      </c>
    </row>
    <row r="2" spans="1:8" s="82" customFormat="1" ht="20.25">
      <c r="A2" s="85" t="s">
        <v>1545</v>
      </c>
      <c r="B2" s="85"/>
      <c r="C2" s="85"/>
      <c r="D2" s="85"/>
      <c r="E2" s="85"/>
      <c r="F2" s="85"/>
      <c r="G2" s="85"/>
      <c r="H2" s="85"/>
    </row>
    <row r="3" spans="1:8" s="82" customFormat="1" ht="18" customHeight="1">
      <c r="A3" s="84"/>
      <c r="H3" s="86" t="s">
        <v>26</v>
      </c>
    </row>
    <row r="4" spans="1:8" s="83" customFormat="1" ht="31.5" customHeight="1">
      <c r="A4" s="87" t="s">
        <v>60</v>
      </c>
      <c r="B4" s="87" t="s">
        <v>1164</v>
      </c>
      <c r="C4" s="87" t="s">
        <v>1546</v>
      </c>
      <c r="D4" s="88" t="s">
        <v>1547</v>
      </c>
      <c r="E4" s="88" t="s">
        <v>1548</v>
      </c>
      <c r="F4" s="89" t="s">
        <v>1168</v>
      </c>
      <c r="G4" s="87" t="s">
        <v>1169</v>
      </c>
      <c r="H4" s="87" t="s">
        <v>1170</v>
      </c>
    </row>
    <row r="5" spans="1:8" s="83" customFormat="1" ht="27.75" customHeight="1">
      <c r="A5" s="90"/>
      <c r="B5" s="90"/>
      <c r="C5" s="91"/>
      <c r="D5" s="92"/>
      <c r="E5" s="93"/>
      <c r="F5" s="94"/>
      <c r="G5" s="90"/>
      <c r="H5" s="90"/>
    </row>
    <row r="6" spans="1:8" s="82" customFormat="1" ht="18" customHeight="1">
      <c r="A6" s="95" t="s">
        <v>1328</v>
      </c>
      <c r="B6" s="96">
        <f aca="true" t="shared" si="0" ref="B6:H6">SUM(B7:B9)</f>
        <v>60</v>
      </c>
      <c r="C6" s="96">
        <f t="shared" si="0"/>
        <v>0</v>
      </c>
      <c r="D6" s="96">
        <f t="shared" si="0"/>
        <v>60</v>
      </c>
      <c r="E6" s="96">
        <f t="shared" si="0"/>
        <v>0</v>
      </c>
      <c r="F6" s="96">
        <f t="shared" si="0"/>
        <v>0</v>
      </c>
      <c r="G6" s="96">
        <f t="shared" si="0"/>
        <v>0</v>
      </c>
      <c r="H6" s="96">
        <f t="shared" si="0"/>
        <v>0</v>
      </c>
    </row>
    <row r="7" spans="1:8" s="82" customFormat="1" ht="18" customHeight="1">
      <c r="A7" s="97" t="s">
        <v>1549</v>
      </c>
      <c r="B7" s="96">
        <f aca="true" t="shared" si="1" ref="B7:B9">SUM(C7:H7)</f>
        <v>0</v>
      </c>
      <c r="C7" s="96"/>
      <c r="D7" s="96"/>
      <c r="E7" s="96"/>
      <c r="F7" s="96"/>
      <c r="G7" s="96"/>
      <c r="H7" s="96"/>
    </row>
    <row r="8" spans="1:8" s="82" customFormat="1" ht="18" customHeight="1">
      <c r="A8" s="97" t="s">
        <v>1550</v>
      </c>
      <c r="B8" s="96">
        <f t="shared" si="1"/>
        <v>60</v>
      </c>
      <c r="C8" s="96"/>
      <c r="D8" s="96">
        <v>60</v>
      </c>
      <c r="E8" s="96"/>
      <c r="F8" s="96"/>
      <c r="G8" s="96"/>
      <c r="H8" s="96"/>
    </row>
    <row r="9" spans="1:8" s="82" customFormat="1" ht="18" customHeight="1">
      <c r="A9" s="98" t="s">
        <v>1551</v>
      </c>
      <c r="B9" s="96">
        <f t="shared" si="1"/>
        <v>0</v>
      </c>
      <c r="C9" s="96"/>
      <c r="D9" s="96"/>
      <c r="E9" s="96"/>
      <c r="F9" s="96"/>
      <c r="G9" s="96"/>
      <c r="H9" s="96"/>
    </row>
    <row r="10" spans="1:8" s="82" customFormat="1" ht="18" customHeight="1">
      <c r="A10" s="95" t="s">
        <v>1336</v>
      </c>
      <c r="B10" s="96">
        <f>SUM(B11:B13)</f>
        <v>0</v>
      </c>
      <c r="C10" s="96"/>
      <c r="D10" s="96"/>
      <c r="E10" s="96"/>
      <c r="F10" s="96"/>
      <c r="G10" s="96"/>
      <c r="H10" s="96"/>
    </row>
    <row r="11" spans="1:8" s="82" customFormat="1" ht="18" customHeight="1">
      <c r="A11" s="97" t="s">
        <v>1338</v>
      </c>
      <c r="B11" s="96">
        <f aca="true" t="shared" si="2" ref="B11:B13">SUM(C11:H11)</f>
        <v>0</v>
      </c>
      <c r="C11" s="96"/>
      <c r="D11" s="96"/>
      <c r="E11" s="96"/>
      <c r="F11" s="96"/>
      <c r="G11" s="96"/>
      <c r="H11" s="96"/>
    </row>
    <row r="12" spans="1:8" s="82" customFormat="1" ht="18" customHeight="1">
      <c r="A12" s="98" t="s">
        <v>1340</v>
      </c>
      <c r="B12" s="96">
        <f t="shared" si="2"/>
        <v>0</v>
      </c>
      <c r="C12" s="96"/>
      <c r="D12" s="96"/>
      <c r="E12" s="96"/>
      <c r="F12" s="96"/>
      <c r="G12" s="96"/>
      <c r="H12" s="96"/>
    </row>
    <row r="13" spans="1:8" s="82" customFormat="1" ht="18" customHeight="1">
      <c r="A13" s="98" t="s">
        <v>1342</v>
      </c>
      <c r="B13" s="96">
        <f t="shared" si="2"/>
        <v>0</v>
      </c>
      <c r="C13" s="96"/>
      <c r="D13" s="96"/>
      <c r="E13" s="96"/>
      <c r="F13" s="96"/>
      <c r="G13" s="96"/>
      <c r="H13" s="96"/>
    </row>
    <row r="14" spans="1:8" s="82" customFormat="1" ht="18" customHeight="1">
      <c r="A14" s="95" t="s">
        <v>1344</v>
      </c>
      <c r="B14" s="96">
        <f aca="true" t="shared" si="3" ref="B14:H14">SUM(B15:B16)</f>
        <v>0</v>
      </c>
      <c r="C14" s="96">
        <f t="shared" si="3"/>
        <v>0</v>
      </c>
      <c r="D14" s="96">
        <f t="shared" si="3"/>
        <v>0</v>
      </c>
      <c r="E14" s="96">
        <f t="shared" si="3"/>
        <v>0</v>
      </c>
      <c r="F14" s="96">
        <f t="shared" si="3"/>
        <v>0</v>
      </c>
      <c r="G14" s="96">
        <f t="shared" si="3"/>
        <v>0</v>
      </c>
      <c r="H14" s="96">
        <f t="shared" si="3"/>
        <v>0</v>
      </c>
    </row>
    <row r="15" spans="1:8" s="82" customFormat="1" ht="18" customHeight="1">
      <c r="A15" s="95" t="s">
        <v>1346</v>
      </c>
      <c r="B15" s="96">
        <f aca="true" t="shared" si="4" ref="B15:B26">SUM(C15:H15)</f>
        <v>0</v>
      </c>
      <c r="C15" s="96"/>
      <c r="D15" s="96"/>
      <c r="E15" s="96"/>
      <c r="F15" s="96"/>
      <c r="G15" s="96"/>
      <c r="H15" s="96"/>
    </row>
    <row r="16" spans="1:8" s="82" customFormat="1" ht="18" customHeight="1">
      <c r="A16" s="95" t="s">
        <v>1348</v>
      </c>
      <c r="B16" s="96">
        <f t="shared" si="4"/>
        <v>0</v>
      </c>
      <c r="C16" s="96"/>
      <c r="D16" s="96"/>
      <c r="E16" s="96"/>
      <c r="F16" s="96"/>
      <c r="G16" s="96"/>
      <c r="H16" s="96"/>
    </row>
    <row r="17" spans="1:8" s="82" customFormat="1" ht="18" customHeight="1">
      <c r="A17" s="95" t="s">
        <v>1350</v>
      </c>
      <c r="B17" s="96">
        <f aca="true" t="shared" si="5" ref="B17:H17">SUM(B18:B26)</f>
        <v>520</v>
      </c>
      <c r="C17" s="96">
        <f t="shared" si="5"/>
        <v>520</v>
      </c>
      <c r="D17" s="96">
        <f t="shared" si="5"/>
        <v>0</v>
      </c>
      <c r="E17" s="96">
        <f t="shared" si="5"/>
        <v>0</v>
      </c>
      <c r="F17" s="96">
        <f t="shared" si="5"/>
        <v>0</v>
      </c>
      <c r="G17" s="96">
        <f t="shared" si="5"/>
        <v>0</v>
      </c>
      <c r="H17" s="96">
        <f t="shared" si="5"/>
        <v>0</v>
      </c>
    </row>
    <row r="18" spans="1:8" s="82" customFormat="1" ht="18" customHeight="1">
      <c r="A18" s="95" t="s">
        <v>1352</v>
      </c>
      <c r="B18" s="96">
        <f t="shared" si="4"/>
        <v>450</v>
      </c>
      <c r="C18" s="96">
        <v>450</v>
      </c>
      <c r="D18" s="96"/>
      <c r="E18" s="96"/>
      <c r="F18" s="96"/>
      <c r="G18" s="96"/>
      <c r="H18" s="96"/>
    </row>
    <row r="19" spans="1:8" s="82" customFormat="1" ht="18" customHeight="1">
      <c r="A19" s="95" t="s">
        <v>1354</v>
      </c>
      <c r="B19" s="96">
        <f t="shared" si="4"/>
        <v>0</v>
      </c>
      <c r="C19" s="96"/>
      <c r="D19" s="96"/>
      <c r="E19" s="96"/>
      <c r="F19" s="96"/>
      <c r="G19" s="96"/>
      <c r="H19" s="96"/>
    </row>
    <row r="20" spans="1:8" s="82" customFormat="1" ht="18" customHeight="1">
      <c r="A20" s="95" t="s">
        <v>1356</v>
      </c>
      <c r="B20" s="96">
        <f t="shared" si="4"/>
        <v>0</v>
      </c>
      <c r="C20" s="96"/>
      <c r="D20" s="96"/>
      <c r="E20" s="96"/>
      <c r="F20" s="96"/>
      <c r="G20" s="96"/>
      <c r="H20" s="96"/>
    </row>
    <row r="21" spans="1:8" s="82" customFormat="1" ht="18" customHeight="1">
      <c r="A21" s="99" t="s">
        <v>1358</v>
      </c>
      <c r="B21" s="96">
        <f t="shared" si="4"/>
        <v>70</v>
      </c>
      <c r="C21" s="96">
        <v>70</v>
      </c>
      <c r="D21" s="96"/>
      <c r="E21" s="96"/>
      <c r="F21" s="96"/>
      <c r="G21" s="96"/>
      <c r="H21" s="96"/>
    </row>
    <row r="22" spans="1:8" s="82" customFormat="1" ht="18" customHeight="1">
      <c r="A22" s="95" t="s">
        <v>1360</v>
      </c>
      <c r="B22" s="96">
        <f t="shared" si="4"/>
        <v>0</v>
      </c>
      <c r="C22" s="96"/>
      <c r="D22" s="96"/>
      <c r="E22" s="96"/>
      <c r="F22" s="96"/>
      <c r="G22" s="96"/>
      <c r="H22" s="96"/>
    </row>
    <row r="23" spans="1:8" s="82" customFormat="1" ht="18" customHeight="1">
      <c r="A23" s="99" t="s">
        <v>1361</v>
      </c>
      <c r="B23" s="96">
        <f t="shared" si="4"/>
        <v>0</v>
      </c>
      <c r="C23" s="96"/>
      <c r="D23" s="96"/>
      <c r="E23" s="96"/>
      <c r="F23" s="96"/>
      <c r="G23" s="96"/>
      <c r="H23" s="96"/>
    </row>
    <row r="24" spans="1:8" s="82" customFormat="1" ht="18" customHeight="1">
      <c r="A24" s="99" t="s">
        <v>1362</v>
      </c>
      <c r="B24" s="96">
        <f t="shared" si="4"/>
        <v>0</v>
      </c>
      <c r="C24" s="96"/>
      <c r="D24" s="96"/>
      <c r="E24" s="96"/>
      <c r="F24" s="96"/>
      <c r="G24" s="96"/>
      <c r="H24" s="96"/>
    </row>
    <row r="25" spans="1:8" s="82" customFormat="1" ht="18" customHeight="1">
      <c r="A25" s="99" t="s">
        <v>1363</v>
      </c>
      <c r="B25" s="96">
        <f t="shared" si="4"/>
        <v>0</v>
      </c>
      <c r="C25" s="96"/>
      <c r="D25" s="96"/>
      <c r="E25" s="96"/>
      <c r="F25" s="96"/>
      <c r="G25" s="96"/>
      <c r="H25" s="96"/>
    </row>
    <row r="26" spans="1:8" s="82" customFormat="1" ht="18" customHeight="1">
      <c r="A26" s="99" t="s">
        <v>1364</v>
      </c>
      <c r="B26" s="96">
        <f t="shared" si="4"/>
        <v>0</v>
      </c>
      <c r="C26" s="96"/>
      <c r="D26" s="96"/>
      <c r="E26" s="96"/>
      <c r="F26" s="96"/>
      <c r="G26" s="96"/>
      <c r="H26" s="96"/>
    </row>
    <row r="27" spans="1:8" s="82" customFormat="1" ht="18" customHeight="1">
      <c r="A27" s="95" t="s">
        <v>1365</v>
      </c>
      <c r="B27" s="96">
        <f aca="true" t="shared" si="6" ref="B27:H27">SUM(B28:B32)</f>
        <v>0</v>
      </c>
      <c r="C27" s="96">
        <f t="shared" si="6"/>
        <v>0</v>
      </c>
      <c r="D27" s="96">
        <f t="shared" si="6"/>
        <v>0</v>
      </c>
      <c r="E27" s="96">
        <f t="shared" si="6"/>
        <v>0</v>
      </c>
      <c r="F27" s="96">
        <f t="shared" si="6"/>
        <v>0</v>
      </c>
      <c r="G27" s="96">
        <f t="shared" si="6"/>
        <v>0</v>
      </c>
      <c r="H27" s="96">
        <f t="shared" si="6"/>
        <v>0</v>
      </c>
    </row>
    <row r="28" spans="1:8" s="82" customFormat="1" ht="18" customHeight="1">
      <c r="A28" s="99" t="s">
        <v>1366</v>
      </c>
      <c r="B28" s="96">
        <f aca="true" t="shared" si="7" ref="B28:B32">SUM(C28:H28)</f>
        <v>0</v>
      </c>
      <c r="C28" s="96"/>
      <c r="D28" s="96"/>
      <c r="E28" s="96"/>
      <c r="F28" s="96"/>
      <c r="G28" s="96"/>
      <c r="H28" s="96"/>
    </row>
    <row r="29" spans="1:8" s="82" customFormat="1" ht="18" customHeight="1">
      <c r="A29" s="100" t="s">
        <v>1367</v>
      </c>
      <c r="B29" s="96">
        <f t="shared" si="7"/>
        <v>0</v>
      </c>
      <c r="C29" s="96"/>
      <c r="D29" s="96"/>
      <c r="E29" s="96"/>
      <c r="F29" s="96"/>
      <c r="G29" s="96"/>
      <c r="H29" s="96"/>
    </row>
    <row r="30" spans="1:8" s="82" customFormat="1" ht="18" customHeight="1">
      <c r="A30" s="101" t="s">
        <v>1368</v>
      </c>
      <c r="B30" s="96">
        <f t="shared" si="7"/>
        <v>0</v>
      </c>
      <c r="C30" s="96"/>
      <c r="D30" s="96"/>
      <c r="E30" s="96"/>
      <c r="F30" s="96"/>
      <c r="G30" s="96"/>
      <c r="H30" s="96"/>
    </row>
    <row r="31" spans="1:8" s="82" customFormat="1" ht="18" customHeight="1">
      <c r="A31" s="102" t="s">
        <v>1369</v>
      </c>
      <c r="B31" s="96">
        <f t="shared" si="7"/>
        <v>0</v>
      </c>
      <c r="C31" s="96"/>
      <c r="D31" s="96"/>
      <c r="E31" s="96"/>
      <c r="F31" s="96"/>
      <c r="G31" s="96"/>
      <c r="H31" s="96"/>
    </row>
    <row r="32" spans="1:8" s="82" customFormat="1" ht="18" customHeight="1">
      <c r="A32" s="102" t="s">
        <v>1370</v>
      </c>
      <c r="B32" s="96">
        <f t="shared" si="7"/>
        <v>0</v>
      </c>
      <c r="C32" s="96"/>
      <c r="D32" s="96"/>
      <c r="E32" s="96"/>
      <c r="F32" s="96"/>
      <c r="G32" s="96"/>
      <c r="H32" s="96"/>
    </row>
    <row r="33" spans="1:8" s="82" customFormat="1" ht="18" customHeight="1">
      <c r="A33" s="103" t="s">
        <v>1371</v>
      </c>
      <c r="B33" s="96">
        <f aca="true" t="shared" si="8" ref="B33:H33">SUM(B34:B43)</f>
        <v>0</v>
      </c>
      <c r="C33" s="96">
        <f t="shared" si="8"/>
        <v>0</v>
      </c>
      <c r="D33" s="96">
        <f t="shared" si="8"/>
        <v>0</v>
      </c>
      <c r="E33" s="96">
        <f t="shared" si="8"/>
        <v>0</v>
      </c>
      <c r="F33" s="96">
        <f t="shared" si="8"/>
        <v>0</v>
      </c>
      <c r="G33" s="96">
        <f t="shared" si="8"/>
        <v>0</v>
      </c>
      <c r="H33" s="96">
        <f t="shared" si="8"/>
        <v>0</v>
      </c>
    </row>
    <row r="34" spans="1:8" s="82" customFormat="1" ht="18" customHeight="1">
      <c r="A34" s="101" t="s">
        <v>1372</v>
      </c>
      <c r="B34" s="96">
        <f aca="true" t="shared" si="9" ref="B34:B43">SUM(C34:H34)</f>
        <v>0</v>
      </c>
      <c r="C34" s="96"/>
      <c r="D34" s="96"/>
      <c r="E34" s="96"/>
      <c r="F34" s="96"/>
      <c r="G34" s="96"/>
      <c r="H34" s="96"/>
    </row>
    <row r="35" spans="1:8" s="82" customFormat="1" ht="18" customHeight="1">
      <c r="A35" s="101" t="s">
        <v>1373</v>
      </c>
      <c r="B35" s="96">
        <f t="shared" si="9"/>
        <v>0</v>
      </c>
      <c r="C35" s="96"/>
      <c r="D35" s="96"/>
      <c r="E35" s="96"/>
      <c r="F35" s="96"/>
      <c r="G35" s="96"/>
      <c r="H35" s="96"/>
    </row>
    <row r="36" spans="1:8" s="82" customFormat="1" ht="18" customHeight="1">
      <c r="A36" s="101" t="s">
        <v>1374</v>
      </c>
      <c r="B36" s="96">
        <f t="shared" si="9"/>
        <v>0</v>
      </c>
      <c r="C36" s="96"/>
      <c r="D36" s="96"/>
      <c r="E36" s="96"/>
      <c r="F36" s="96"/>
      <c r="G36" s="96"/>
      <c r="H36" s="96"/>
    </row>
    <row r="37" spans="1:8" s="82" customFormat="1" ht="18" customHeight="1">
      <c r="A37" s="100" t="s">
        <v>1375</v>
      </c>
      <c r="B37" s="96">
        <f t="shared" si="9"/>
        <v>0</v>
      </c>
      <c r="C37" s="96"/>
      <c r="D37" s="96"/>
      <c r="E37" s="96"/>
      <c r="F37" s="96"/>
      <c r="G37" s="96"/>
      <c r="H37" s="96"/>
    </row>
    <row r="38" spans="1:8" s="82" customFormat="1" ht="18" customHeight="1">
      <c r="A38" s="100" t="s">
        <v>1376</v>
      </c>
      <c r="B38" s="96">
        <f t="shared" si="9"/>
        <v>0</v>
      </c>
      <c r="C38" s="96"/>
      <c r="D38" s="96"/>
      <c r="E38" s="96"/>
      <c r="F38" s="96"/>
      <c r="G38" s="96"/>
      <c r="H38" s="96"/>
    </row>
    <row r="39" spans="1:8" s="82" customFormat="1" ht="18" customHeight="1">
      <c r="A39" s="100" t="s">
        <v>1377</v>
      </c>
      <c r="B39" s="96">
        <f t="shared" si="9"/>
        <v>0</v>
      </c>
      <c r="C39" s="96"/>
      <c r="D39" s="96"/>
      <c r="E39" s="96"/>
      <c r="F39" s="96"/>
      <c r="G39" s="96"/>
      <c r="H39" s="96"/>
    </row>
    <row r="40" spans="1:8" s="82" customFormat="1" ht="18" customHeight="1">
      <c r="A40" s="101" t="s">
        <v>1378</v>
      </c>
      <c r="B40" s="96">
        <f t="shared" si="9"/>
        <v>0</v>
      </c>
      <c r="C40" s="96"/>
      <c r="D40" s="96"/>
      <c r="E40" s="96"/>
      <c r="F40" s="96"/>
      <c r="G40" s="96"/>
      <c r="H40" s="96"/>
    </row>
    <row r="41" spans="1:8" s="82" customFormat="1" ht="18" customHeight="1">
      <c r="A41" s="101" t="s">
        <v>1379</v>
      </c>
      <c r="B41" s="96">
        <f t="shared" si="9"/>
        <v>0</v>
      </c>
      <c r="C41" s="96"/>
      <c r="D41" s="96"/>
      <c r="E41" s="96"/>
      <c r="F41" s="96"/>
      <c r="G41" s="96"/>
      <c r="H41" s="96"/>
    </row>
    <row r="42" spans="1:8" s="82" customFormat="1" ht="18" customHeight="1">
      <c r="A42" s="101" t="s">
        <v>1380</v>
      </c>
      <c r="B42" s="96">
        <f t="shared" si="9"/>
        <v>0</v>
      </c>
      <c r="C42" s="96"/>
      <c r="D42" s="96"/>
      <c r="E42" s="96"/>
      <c r="F42" s="96"/>
      <c r="G42" s="96"/>
      <c r="H42" s="96"/>
    </row>
    <row r="43" spans="1:8" s="82" customFormat="1" ht="18" customHeight="1">
      <c r="A43" s="101" t="s">
        <v>1381</v>
      </c>
      <c r="B43" s="96">
        <f t="shared" si="9"/>
        <v>0</v>
      </c>
      <c r="C43" s="96"/>
      <c r="D43" s="96"/>
      <c r="E43" s="96"/>
      <c r="F43" s="96"/>
      <c r="G43" s="96"/>
      <c r="H43" s="96"/>
    </row>
    <row r="44" spans="1:8" s="82" customFormat="1" ht="18" customHeight="1">
      <c r="A44" s="103" t="s">
        <v>1382</v>
      </c>
      <c r="B44" s="96">
        <f aca="true" t="shared" si="10" ref="B44:H44">SUM(B45)</f>
        <v>0</v>
      </c>
      <c r="C44" s="96">
        <f t="shared" si="10"/>
        <v>0</v>
      </c>
      <c r="D44" s="96">
        <f t="shared" si="10"/>
        <v>0</v>
      </c>
      <c r="E44" s="96">
        <f t="shared" si="10"/>
        <v>0</v>
      </c>
      <c r="F44" s="96">
        <f t="shared" si="10"/>
        <v>0</v>
      </c>
      <c r="G44" s="96">
        <f t="shared" si="10"/>
        <v>0</v>
      </c>
      <c r="H44" s="96">
        <f t="shared" si="10"/>
        <v>0</v>
      </c>
    </row>
    <row r="45" spans="1:8" s="82" customFormat="1" ht="18" customHeight="1">
      <c r="A45" s="100" t="s">
        <v>1383</v>
      </c>
      <c r="B45" s="96">
        <f aca="true" t="shared" si="11" ref="B45:B51">SUM(C45:H45)</f>
        <v>0</v>
      </c>
      <c r="C45" s="96"/>
      <c r="D45" s="96"/>
      <c r="E45" s="96"/>
      <c r="F45" s="96"/>
      <c r="G45" s="96"/>
      <c r="H45" s="96"/>
    </row>
    <row r="46" spans="1:8" s="82" customFormat="1" ht="18" customHeight="1">
      <c r="A46" s="103" t="s">
        <v>1384</v>
      </c>
      <c r="B46" s="96">
        <f aca="true" t="shared" si="12" ref="B46:H46">SUM(B47:B49)</f>
        <v>1564</v>
      </c>
      <c r="C46" s="96">
        <f t="shared" si="12"/>
        <v>0</v>
      </c>
      <c r="D46" s="96">
        <f t="shared" si="12"/>
        <v>1564</v>
      </c>
      <c r="E46" s="96">
        <f t="shared" si="12"/>
        <v>0</v>
      </c>
      <c r="F46" s="96">
        <f t="shared" si="12"/>
        <v>0</v>
      </c>
      <c r="G46" s="96">
        <f t="shared" si="12"/>
        <v>0</v>
      </c>
      <c r="H46" s="96">
        <f t="shared" si="12"/>
        <v>0</v>
      </c>
    </row>
    <row r="47" spans="1:8" s="82" customFormat="1" ht="18" customHeight="1">
      <c r="A47" s="100" t="s">
        <v>1385</v>
      </c>
      <c r="B47" s="96">
        <f t="shared" si="11"/>
        <v>0</v>
      </c>
      <c r="C47" s="96"/>
      <c r="D47" s="96"/>
      <c r="E47" s="96"/>
      <c r="F47" s="96"/>
      <c r="G47" s="96"/>
      <c r="H47" s="96"/>
    </row>
    <row r="48" spans="1:8" s="82" customFormat="1" ht="18" customHeight="1">
      <c r="A48" s="100" t="s">
        <v>1386</v>
      </c>
      <c r="B48" s="96">
        <f t="shared" si="11"/>
        <v>0</v>
      </c>
      <c r="C48" s="96"/>
      <c r="D48" s="96"/>
      <c r="E48" s="96"/>
      <c r="F48" s="96"/>
      <c r="G48" s="96"/>
      <c r="H48" s="96"/>
    </row>
    <row r="49" spans="1:8" s="82" customFormat="1" ht="18" customHeight="1">
      <c r="A49" s="101" t="s">
        <v>1387</v>
      </c>
      <c r="B49" s="96">
        <f t="shared" si="11"/>
        <v>1564</v>
      </c>
      <c r="C49" s="96"/>
      <c r="D49" s="96">
        <v>1564</v>
      </c>
      <c r="E49" s="96"/>
      <c r="F49" s="96"/>
      <c r="G49" s="96"/>
      <c r="H49" s="96"/>
    </row>
    <row r="50" spans="1:8" s="82" customFormat="1" ht="18" customHeight="1">
      <c r="A50" s="103" t="s">
        <v>1388</v>
      </c>
      <c r="B50" s="96">
        <f t="shared" si="11"/>
        <v>0</v>
      </c>
      <c r="C50" s="96"/>
      <c r="D50" s="96"/>
      <c r="E50" s="96"/>
      <c r="F50" s="96"/>
      <c r="G50" s="96"/>
      <c r="H50" s="96"/>
    </row>
    <row r="51" spans="1:8" s="82" customFormat="1" ht="18" customHeight="1">
      <c r="A51" s="103" t="s">
        <v>1389</v>
      </c>
      <c r="B51" s="96">
        <f t="shared" si="11"/>
        <v>0</v>
      </c>
      <c r="C51" s="96"/>
      <c r="D51" s="96"/>
      <c r="E51" s="96"/>
      <c r="F51" s="96"/>
      <c r="G51" s="96"/>
      <c r="H51" s="96"/>
    </row>
    <row r="52" spans="1:8" s="82" customFormat="1" ht="18" customHeight="1">
      <c r="A52" s="104"/>
      <c r="B52" s="104"/>
      <c r="C52" s="104"/>
      <c r="D52" s="104"/>
      <c r="E52" s="104"/>
      <c r="F52" s="104"/>
      <c r="G52" s="104"/>
      <c r="H52" s="104"/>
    </row>
    <row r="53" spans="1:8" s="82" customFormat="1" ht="18" customHeight="1">
      <c r="A53" s="104"/>
      <c r="B53" s="104"/>
      <c r="C53" s="104"/>
      <c r="D53" s="104"/>
      <c r="E53" s="104"/>
      <c r="F53" s="104"/>
      <c r="G53" s="104"/>
      <c r="H53" s="104"/>
    </row>
    <row r="54" spans="1:8" s="82" customFormat="1" ht="19.5" customHeight="1">
      <c r="A54" s="104"/>
      <c r="B54" s="104"/>
      <c r="C54" s="104"/>
      <c r="D54" s="104"/>
      <c r="E54" s="104"/>
      <c r="F54" s="104"/>
      <c r="G54" s="104"/>
      <c r="H54" s="104"/>
    </row>
    <row r="55" spans="1:8" s="82" customFormat="1" ht="19.5" customHeight="1">
      <c r="A55" s="104"/>
      <c r="B55" s="104"/>
      <c r="C55" s="104"/>
      <c r="D55" s="104"/>
      <c r="E55" s="104"/>
      <c r="F55" s="104"/>
      <c r="G55" s="104"/>
      <c r="H55" s="104"/>
    </row>
    <row r="56" spans="1:8" s="82" customFormat="1" ht="19.5" customHeight="1">
      <c r="A56" s="105" t="s">
        <v>1161</v>
      </c>
      <c r="B56" s="96">
        <f aca="true" t="shared" si="13" ref="B56:H56">SUM(B6,B10,B14,B17,B27,B33,B44,B46,B50,B51)</f>
        <v>2144</v>
      </c>
      <c r="C56" s="96">
        <f t="shared" si="13"/>
        <v>520</v>
      </c>
      <c r="D56" s="96">
        <f t="shared" si="13"/>
        <v>1624</v>
      </c>
      <c r="E56" s="96">
        <f t="shared" si="13"/>
        <v>0</v>
      </c>
      <c r="F56" s="96">
        <f t="shared" si="13"/>
        <v>0</v>
      </c>
      <c r="G56" s="96">
        <f t="shared" si="13"/>
        <v>0</v>
      </c>
      <c r="H56" s="96">
        <f t="shared" si="13"/>
        <v>0</v>
      </c>
    </row>
    <row r="57" s="82" customFormat="1" ht="19.5" customHeight="1"/>
    <row r="58" s="82" customFormat="1" ht="19.5" customHeight="1"/>
    <row r="59" s="82" customFormat="1" ht="19.5" customHeight="1"/>
    <row r="60" s="82" customFormat="1" ht="19.5" customHeight="1"/>
    <row r="61" s="82" customFormat="1" ht="19.5" customHeight="1"/>
    <row r="62" s="82" customFormat="1" ht="19.5" customHeight="1"/>
    <row r="63" s="82" customFormat="1" ht="19.5" customHeight="1"/>
  </sheetData>
  <sheetProtection/>
  <mergeCells count="9">
    <mergeCell ref="A2:H2"/>
    <mergeCell ref="A4:A5"/>
    <mergeCell ref="B4:B5"/>
    <mergeCell ref="C4:C5"/>
    <mergeCell ref="D4:D5"/>
    <mergeCell ref="E4:E5"/>
    <mergeCell ref="F4:F5"/>
    <mergeCell ref="G4:G5"/>
    <mergeCell ref="H4:H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P19"/>
  <sheetViews>
    <sheetView zoomScaleSheetLayoutView="100" workbookViewId="0" topLeftCell="A1">
      <selection activeCell="A1" sqref="A1:IV65536"/>
    </sheetView>
  </sheetViews>
  <sheetFormatPr defaultColWidth="9.00390625" defaultRowHeight="14.25"/>
  <cols>
    <col min="1" max="1" width="35.75390625" style="0" bestFit="1" customWidth="1"/>
    <col min="2" max="2" width="4.75390625" style="52" bestFit="1" customWidth="1"/>
    <col min="3" max="8" width="7.625" style="0" customWidth="1"/>
    <col min="9" max="9" width="31.625" style="0" bestFit="1" customWidth="1"/>
    <col min="10" max="10" width="4.75390625" style="52" bestFit="1" customWidth="1"/>
    <col min="11" max="16" width="7.625" style="0" customWidth="1"/>
  </cols>
  <sheetData>
    <row r="1" spans="1:16" s="32" customFormat="1" ht="24.75" customHeight="1">
      <c r="A1" s="53" t="s">
        <v>1552</v>
      </c>
      <c r="B1" s="53"/>
      <c r="C1" s="53"/>
      <c r="D1" s="53"/>
      <c r="E1" s="53"/>
      <c r="F1" s="53"/>
      <c r="G1" s="53"/>
      <c r="H1" s="53"/>
      <c r="I1" s="53"/>
      <c r="J1" s="53"/>
      <c r="K1" s="53"/>
      <c r="L1" s="53"/>
      <c r="M1" s="53"/>
      <c r="N1" s="53"/>
      <c r="O1" s="53"/>
      <c r="P1" s="53"/>
    </row>
    <row r="2" spans="2:16" s="32" customFormat="1" ht="24.75" customHeight="1">
      <c r="B2" s="67"/>
      <c r="J2" s="67"/>
      <c r="P2" s="80" t="s">
        <v>1553</v>
      </c>
    </row>
    <row r="3" spans="1:16" s="32" customFormat="1" ht="24" customHeight="1">
      <c r="A3" s="68" t="s">
        <v>1554</v>
      </c>
      <c r="B3" s="31"/>
      <c r="C3" s="68"/>
      <c r="D3" s="68"/>
      <c r="E3" s="68"/>
      <c r="F3" s="68"/>
      <c r="G3" s="68"/>
      <c r="J3" s="31"/>
      <c r="P3" s="80" t="s">
        <v>1555</v>
      </c>
    </row>
    <row r="4" spans="1:16" ht="27" customHeight="1">
      <c r="A4" s="69" t="s">
        <v>1556</v>
      </c>
      <c r="B4" s="70"/>
      <c r="C4" s="70"/>
      <c r="D4" s="70"/>
      <c r="E4" s="70"/>
      <c r="F4" s="70"/>
      <c r="G4" s="70"/>
      <c r="H4" s="71"/>
      <c r="I4" s="69" t="s">
        <v>1557</v>
      </c>
      <c r="J4" s="70"/>
      <c r="K4" s="70"/>
      <c r="L4" s="70"/>
      <c r="M4" s="70"/>
      <c r="N4" s="70"/>
      <c r="O4" s="70"/>
      <c r="P4" s="71"/>
    </row>
    <row r="5" spans="1:16" ht="27" customHeight="1">
      <c r="A5" s="54" t="s">
        <v>1558</v>
      </c>
      <c r="B5" s="54" t="s">
        <v>1559</v>
      </c>
      <c r="C5" s="72" t="s">
        <v>1560</v>
      </c>
      <c r="D5" s="73"/>
      <c r="E5" s="74"/>
      <c r="F5" s="72" t="s">
        <v>1561</v>
      </c>
      <c r="G5" s="73"/>
      <c r="H5" s="74"/>
      <c r="I5" s="54" t="s">
        <v>1558</v>
      </c>
      <c r="J5" s="54" t="s">
        <v>1559</v>
      </c>
      <c r="K5" s="72" t="s">
        <v>1560</v>
      </c>
      <c r="L5" s="73"/>
      <c r="M5" s="74"/>
      <c r="N5" s="72" t="s">
        <v>1561</v>
      </c>
      <c r="O5" s="73"/>
      <c r="P5" s="74"/>
    </row>
    <row r="6" spans="1:16" ht="36.75" customHeight="1">
      <c r="A6" s="55"/>
      <c r="B6" s="55"/>
      <c r="C6" s="46" t="s">
        <v>1164</v>
      </c>
      <c r="D6" s="46" t="s">
        <v>1562</v>
      </c>
      <c r="E6" s="75" t="s">
        <v>1563</v>
      </c>
      <c r="F6" s="46" t="s">
        <v>1164</v>
      </c>
      <c r="G6" s="46" t="s">
        <v>1562</v>
      </c>
      <c r="H6" s="75" t="s">
        <v>1563</v>
      </c>
      <c r="I6" s="55"/>
      <c r="J6" s="55"/>
      <c r="K6" s="46" t="s">
        <v>1164</v>
      </c>
      <c r="L6" s="46" t="s">
        <v>1562</v>
      </c>
      <c r="M6" s="75" t="s">
        <v>1563</v>
      </c>
      <c r="N6" s="46" t="s">
        <v>1164</v>
      </c>
      <c r="O6" s="46" t="s">
        <v>1562</v>
      </c>
      <c r="P6" s="75" t="s">
        <v>1563</v>
      </c>
    </row>
    <row r="7" spans="1:16" ht="27" customHeight="1">
      <c r="A7" s="55" t="s">
        <v>1564</v>
      </c>
      <c r="B7" s="55"/>
      <c r="C7" s="46">
        <v>1</v>
      </c>
      <c r="D7" s="46">
        <v>2</v>
      </c>
      <c r="E7" s="46">
        <v>3</v>
      </c>
      <c r="F7" s="46">
        <v>4</v>
      </c>
      <c r="G7" s="46">
        <v>5</v>
      </c>
      <c r="H7" s="46">
        <v>6</v>
      </c>
      <c r="I7" s="55" t="s">
        <v>1564</v>
      </c>
      <c r="J7" s="55"/>
      <c r="K7" s="46">
        <v>7</v>
      </c>
      <c r="L7" s="46">
        <v>8</v>
      </c>
      <c r="M7" s="46">
        <v>9</v>
      </c>
      <c r="N7" s="46">
        <v>10</v>
      </c>
      <c r="O7" s="46">
        <v>11</v>
      </c>
      <c r="P7" s="46">
        <v>12</v>
      </c>
    </row>
    <row r="8" spans="1:16" ht="27" customHeight="1">
      <c r="A8" s="58" t="s">
        <v>1565</v>
      </c>
      <c r="B8" s="46">
        <v>1</v>
      </c>
      <c r="C8" s="58"/>
      <c r="D8" s="58"/>
      <c r="E8" s="58"/>
      <c r="F8" s="58"/>
      <c r="G8" s="58"/>
      <c r="H8" s="58"/>
      <c r="I8" s="81" t="s">
        <v>1566</v>
      </c>
      <c r="J8" s="46">
        <v>12</v>
      </c>
      <c r="K8" s="58"/>
      <c r="L8" s="58"/>
      <c r="M8" s="58"/>
      <c r="N8" s="58"/>
      <c r="O8" s="58"/>
      <c r="P8" s="58"/>
    </row>
    <row r="9" spans="1:16" ht="27" customHeight="1">
      <c r="A9" s="58" t="s">
        <v>1567</v>
      </c>
      <c r="B9" s="46">
        <v>2</v>
      </c>
      <c r="C9" s="58"/>
      <c r="D9" s="58"/>
      <c r="E9" s="58"/>
      <c r="F9" s="58"/>
      <c r="G9" s="58"/>
      <c r="H9" s="58"/>
      <c r="I9" s="58" t="s">
        <v>1568</v>
      </c>
      <c r="J9" s="46">
        <v>13</v>
      </c>
      <c r="K9" s="58"/>
      <c r="L9" s="58"/>
      <c r="M9" s="58"/>
      <c r="N9" s="58"/>
      <c r="O9" s="58"/>
      <c r="P9" s="58"/>
    </row>
    <row r="10" spans="1:16" ht="27" customHeight="1">
      <c r="A10" s="58" t="s">
        <v>1569</v>
      </c>
      <c r="B10" s="46">
        <v>3</v>
      </c>
      <c r="C10" s="58"/>
      <c r="D10" s="58"/>
      <c r="E10" s="58"/>
      <c r="F10" s="58"/>
      <c r="G10" s="58"/>
      <c r="H10" s="58"/>
      <c r="I10" s="58" t="s">
        <v>1570</v>
      </c>
      <c r="J10" s="46">
        <v>14</v>
      </c>
      <c r="K10" s="58"/>
      <c r="L10" s="58"/>
      <c r="M10" s="58"/>
      <c r="N10" s="58"/>
      <c r="O10" s="58"/>
      <c r="P10" s="58"/>
    </row>
    <row r="11" spans="1:16" ht="27" customHeight="1">
      <c r="A11" s="58" t="s">
        <v>1571</v>
      </c>
      <c r="B11" s="46">
        <v>4</v>
      </c>
      <c r="C11" s="58"/>
      <c r="D11" s="58"/>
      <c r="E11" s="58"/>
      <c r="F11" s="58"/>
      <c r="G11" s="58"/>
      <c r="H11" s="58"/>
      <c r="I11" s="58" t="s">
        <v>1572</v>
      </c>
      <c r="J11" s="46">
        <v>15</v>
      </c>
      <c r="K11" s="58"/>
      <c r="L11" s="58"/>
      <c r="M11" s="58"/>
      <c r="N11" s="58"/>
      <c r="O11" s="58"/>
      <c r="P11" s="58"/>
    </row>
    <row r="12" spans="1:16" ht="27" customHeight="1">
      <c r="A12" s="57" t="s">
        <v>1573</v>
      </c>
      <c r="B12" s="46">
        <v>5</v>
      </c>
      <c r="C12" s="46"/>
      <c r="D12" s="46"/>
      <c r="E12" s="46"/>
      <c r="F12" s="46"/>
      <c r="G12" s="46"/>
      <c r="H12" s="58"/>
      <c r="I12" s="58" t="s">
        <v>1574</v>
      </c>
      <c r="J12" s="46">
        <v>16</v>
      </c>
      <c r="K12" s="58"/>
      <c r="L12" s="58"/>
      <c r="M12" s="58"/>
      <c r="N12" s="58"/>
      <c r="O12" s="58"/>
      <c r="P12" s="58"/>
    </row>
    <row r="13" spans="1:16" ht="27" customHeight="1">
      <c r="A13" s="46"/>
      <c r="B13" s="46">
        <v>6</v>
      </c>
      <c r="C13" s="76"/>
      <c r="D13" s="76"/>
      <c r="E13" s="76"/>
      <c r="F13" s="76"/>
      <c r="G13" s="76"/>
      <c r="H13" s="76"/>
      <c r="I13" s="58"/>
      <c r="J13" s="46">
        <v>17</v>
      </c>
      <c r="K13" s="58"/>
      <c r="L13" s="58"/>
      <c r="M13" s="58"/>
      <c r="N13" s="58"/>
      <c r="O13" s="58"/>
      <c r="P13" s="58"/>
    </row>
    <row r="14" spans="1:16" ht="27" customHeight="1">
      <c r="A14" s="61" t="s">
        <v>1575</v>
      </c>
      <c r="B14" s="46">
        <v>7</v>
      </c>
      <c r="C14" s="77"/>
      <c r="D14" s="77"/>
      <c r="E14" s="77"/>
      <c r="F14" s="77"/>
      <c r="G14" s="77"/>
      <c r="H14" s="77"/>
      <c r="I14" s="61" t="s">
        <v>1576</v>
      </c>
      <c r="J14" s="46">
        <v>18</v>
      </c>
      <c r="K14" s="46"/>
      <c r="L14" s="46"/>
      <c r="M14" s="46"/>
      <c r="N14" s="58"/>
      <c r="O14" s="58"/>
      <c r="P14" s="58"/>
    </row>
    <row r="15" spans="1:16" ht="27" customHeight="1">
      <c r="A15" s="57" t="s">
        <v>1577</v>
      </c>
      <c r="B15" s="46">
        <v>8</v>
      </c>
      <c r="C15" s="46"/>
      <c r="D15" s="46"/>
      <c r="E15" s="46"/>
      <c r="F15" s="46"/>
      <c r="G15" s="46"/>
      <c r="H15" s="58"/>
      <c r="I15" s="57" t="s">
        <v>1578</v>
      </c>
      <c r="J15" s="46">
        <v>19</v>
      </c>
      <c r="K15" s="46"/>
      <c r="L15" s="46"/>
      <c r="M15" s="46" t="s">
        <v>1579</v>
      </c>
      <c r="N15" s="46"/>
      <c r="O15" s="46"/>
      <c r="P15" s="46" t="s">
        <v>1579</v>
      </c>
    </row>
    <row r="16" spans="1:16" ht="27" customHeight="1">
      <c r="A16" s="57" t="s">
        <v>1580</v>
      </c>
      <c r="B16" s="46">
        <v>9</v>
      </c>
      <c r="C16" s="46"/>
      <c r="D16" s="46"/>
      <c r="E16" s="46"/>
      <c r="F16" s="46"/>
      <c r="G16" s="46"/>
      <c r="H16" s="58"/>
      <c r="I16" s="58" t="s">
        <v>1581</v>
      </c>
      <c r="J16" s="46">
        <v>20</v>
      </c>
      <c r="K16" s="58"/>
      <c r="L16" s="58"/>
      <c r="M16" s="58"/>
      <c r="N16" s="58"/>
      <c r="O16" s="58"/>
      <c r="P16" s="58"/>
    </row>
    <row r="17" spans="2:16" ht="27" customHeight="1">
      <c r="B17" s="46">
        <v>10</v>
      </c>
      <c r="C17" s="58"/>
      <c r="D17" s="58"/>
      <c r="E17" s="58"/>
      <c r="F17" s="58"/>
      <c r="G17" s="58"/>
      <c r="H17" s="58"/>
      <c r="I17" s="58" t="s">
        <v>1582</v>
      </c>
      <c r="J17" s="46">
        <v>21</v>
      </c>
      <c r="K17" s="58"/>
      <c r="L17" s="58"/>
      <c r="M17" s="58"/>
      <c r="N17" s="46"/>
      <c r="O17" s="46"/>
      <c r="P17" s="46"/>
    </row>
    <row r="18" spans="1:16" ht="27" customHeight="1">
      <c r="A18" s="61" t="s">
        <v>1583</v>
      </c>
      <c r="B18" s="46">
        <v>11</v>
      </c>
      <c r="C18" s="46"/>
      <c r="D18" s="46"/>
      <c r="E18" s="46"/>
      <c r="F18" s="46"/>
      <c r="G18" s="46"/>
      <c r="H18" s="58"/>
      <c r="I18" s="61" t="s">
        <v>1584</v>
      </c>
      <c r="J18" s="46">
        <v>22</v>
      </c>
      <c r="K18" s="46"/>
      <c r="L18" s="46"/>
      <c r="M18" s="46"/>
      <c r="N18" s="46"/>
      <c r="O18" s="46"/>
      <c r="P18" s="58"/>
    </row>
    <row r="19" spans="1:16" ht="14.25">
      <c r="A19" s="78" t="s">
        <v>1585</v>
      </c>
      <c r="B19" s="79"/>
      <c r="C19" s="78"/>
      <c r="D19" s="78"/>
      <c r="E19" s="78"/>
      <c r="F19" s="32"/>
      <c r="G19" s="32"/>
      <c r="H19" s="32"/>
      <c r="I19" s="32"/>
      <c r="J19" s="79"/>
      <c r="K19" s="32"/>
      <c r="L19" s="32"/>
      <c r="M19" s="32"/>
      <c r="N19" s="32"/>
      <c r="O19" s="32"/>
      <c r="P19" s="32"/>
    </row>
  </sheetData>
  <sheetProtection/>
  <mergeCells count="11">
    <mergeCell ref="A1:P1"/>
    <mergeCell ref="A4:H4"/>
    <mergeCell ref="I4:P4"/>
    <mergeCell ref="C5:E5"/>
    <mergeCell ref="F5:H5"/>
    <mergeCell ref="K5:M5"/>
    <mergeCell ref="N5:P5"/>
    <mergeCell ref="A5:A6"/>
    <mergeCell ref="B5:B6"/>
    <mergeCell ref="I5:I6"/>
    <mergeCell ref="J5:J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7"/>
  <sheetViews>
    <sheetView zoomScaleSheetLayoutView="100" workbookViewId="0" topLeftCell="A1">
      <selection activeCell="J23" sqref="J23"/>
    </sheetView>
  </sheetViews>
  <sheetFormatPr defaultColWidth="9.00390625" defaultRowHeight="14.25"/>
  <cols>
    <col min="1" max="1" width="10.125" style="0" customWidth="1"/>
    <col min="2" max="2" width="42.00390625" style="0" customWidth="1"/>
    <col min="3" max="3" width="4.75390625" style="52" bestFit="1" customWidth="1"/>
    <col min="4" max="10" width="10.625" style="0" customWidth="1"/>
  </cols>
  <sheetData>
    <row r="1" spans="1:10" ht="36.75" customHeight="1">
      <c r="A1" s="53" t="s">
        <v>1586</v>
      </c>
      <c r="B1" s="53"/>
      <c r="C1" s="53"/>
      <c r="D1" s="53"/>
      <c r="E1" s="53"/>
      <c r="F1" s="53"/>
      <c r="G1" s="53"/>
      <c r="H1" s="53"/>
      <c r="I1" s="53"/>
      <c r="J1" s="53"/>
    </row>
    <row r="2" ht="15.75" customHeight="1">
      <c r="J2" s="48" t="s">
        <v>1587</v>
      </c>
    </row>
    <row r="3" spans="1:10" ht="13.5" customHeight="1">
      <c r="A3" s="51" t="s">
        <v>1554</v>
      </c>
      <c r="J3" s="48" t="s">
        <v>1555</v>
      </c>
    </row>
    <row r="4" spans="1:10" s="51" customFormat="1" ht="17.25" customHeight="1">
      <c r="A4" s="54" t="s">
        <v>1588</v>
      </c>
      <c r="B4" s="54" t="s">
        <v>1589</v>
      </c>
      <c r="C4" s="46" t="s">
        <v>1559</v>
      </c>
      <c r="D4" s="46" t="s">
        <v>1560</v>
      </c>
      <c r="E4" s="46"/>
      <c r="F4" s="46"/>
      <c r="G4" s="46" t="s">
        <v>1561</v>
      </c>
      <c r="H4" s="46"/>
      <c r="I4" s="46"/>
      <c r="J4" s="65" t="s">
        <v>1590</v>
      </c>
    </row>
    <row r="5" spans="1:10" s="51" customFormat="1" ht="21.75" customHeight="1">
      <c r="A5" s="55"/>
      <c r="B5" s="55"/>
      <c r="C5" s="46"/>
      <c r="D5" s="46" t="s">
        <v>1216</v>
      </c>
      <c r="E5" s="46" t="s">
        <v>1562</v>
      </c>
      <c r="F5" s="46" t="s">
        <v>1563</v>
      </c>
      <c r="G5" s="46" t="s">
        <v>1216</v>
      </c>
      <c r="H5" s="46" t="s">
        <v>1562</v>
      </c>
      <c r="I5" s="46" t="s">
        <v>1563</v>
      </c>
      <c r="J5" s="66"/>
    </row>
    <row r="6" spans="1:10" s="51" customFormat="1" ht="21.75" customHeight="1">
      <c r="A6" s="56"/>
      <c r="B6" s="55" t="s">
        <v>1564</v>
      </c>
      <c r="C6" s="46"/>
      <c r="D6" s="46">
        <v>1</v>
      </c>
      <c r="E6" s="46">
        <v>2</v>
      </c>
      <c r="F6" s="46">
        <v>3</v>
      </c>
      <c r="G6" s="46">
        <v>4</v>
      </c>
      <c r="H6" s="46">
        <v>5</v>
      </c>
      <c r="I6" s="46">
        <v>6</v>
      </c>
      <c r="J6" s="46">
        <v>7</v>
      </c>
    </row>
    <row r="7" spans="1:10" s="51" customFormat="1" ht="17.25" customHeight="1">
      <c r="A7" s="57">
        <v>1030601</v>
      </c>
      <c r="B7" s="58" t="s">
        <v>1565</v>
      </c>
      <c r="C7" s="46">
        <v>1</v>
      </c>
      <c r="D7" s="58"/>
      <c r="E7" s="58"/>
      <c r="F7" s="58"/>
      <c r="G7" s="58"/>
      <c r="H7" s="58"/>
      <c r="I7" s="58"/>
      <c r="J7" s="58"/>
    </row>
    <row r="8" spans="1:10" s="51" customFormat="1" ht="17.25" customHeight="1">
      <c r="A8" s="57">
        <v>103060103</v>
      </c>
      <c r="B8" s="58" t="s">
        <v>1591</v>
      </c>
      <c r="C8" s="46">
        <v>2</v>
      </c>
      <c r="D8" s="58"/>
      <c r="E8" s="58"/>
      <c r="F8" s="58"/>
      <c r="G8" s="58"/>
      <c r="H8" s="58"/>
      <c r="I8" s="58"/>
      <c r="J8" s="58"/>
    </row>
    <row r="9" spans="1:10" s="51" customFormat="1" ht="17.25" customHeight="1">
      <c r="A9" s="57">
        <v>103060104</v>
      </c>
      <c r="B9" s="58" t="s">
        <v>1592</v>
      </c>
      <c r="C9" s="46">
        <v>3</v>
      </c>
      <c r="D9" s="58"/>
      <c r="E9" s="58"/>
      <c r="F9" s="58"/>
      <c r="G9" s="58"/>
      <c r="H9" s="58"/>
      <c r="I9" s="58"/>
      <c r="J9" s="58"/>
    </row>
    <row r="10" spans="1:10" s="51" customFormat="1" ht="17.25" customHeight="1">
      <c r="A10" s="57"/>
      <c r="B10" s="59" t="s">
        <v>1593</v>
      </c>
      <c r="C10" s="46">
        <v>4</v>
      </c>
      <c r="D10" s="58"/>
      <c r="E10" s="58"/>
      <c r="F10" s="58"/>
      <c r="G10" s="58"/>
      <c r="H10" s="58"/>
      <c r="I10" s="58"/>
      <c r="J10" s="58"/>
    </row>
    <row r="11" spans="1:10" s="51" customFormat="1" ht="17.25" customHeight="1">
      <c r="A11" s="57">
        <v>103060198</v>
      </c>
      <c r="B11" s="58" t="s">
        <v>1594</v>
      </c>
      <c r="C11" s="46">
        <v>5</v>
      </c>
      <c r="D11" s="58"/>
      <c r="E11" s="58"/>
      <c r="F11" s="58"/>
      <c r="G11" s="59"/>
      <c r="H11" s="59"/>
      <c r="I11" s="58"/>
      <c r="J11" s="58"/>
    </row>
    <row r="12" spans="1:10" s="51" customFormat="1" ht="17.25" customHeight="1">
      <c r="A12" s="57">
        <v>1030602</v>
      </c>
      <c r="B12" s="58" t="s">
        <v>1567</v>
      </c>
      <c r="C12" s="46">
        <v>6</v>
      </c>
      <c r="D12" s="58"/>
      <c r="E12" s="58"/>
      <c r="F12" s="58"/>
      <c r="G12" s="58"/>
      <c r="H12" s="58"/>
      <c r="I12" s="58"/>
      <c r="J12" s="58"/>
    </row>
    <row r="13" spans="1:10" s="51" customFormat="1" ht="17.25" customHeight="1">
      <c r="A13" s="57">
        <v>103060202</v>
      </c>
      <c r="B13" s="60" t="s">
        <v>1595</v>
      </c>
      <c r="C13" s="46">
        <v>7</v>
      </c>
      <c r="D13" s="58"/>
      <c r="E13" s="58"/>
      <c r="F13" s="58"/>
      <c r="G13" s="58"/>
      <c r="H13" s="58"/>
      <c r="I13" s="58"/>
      <c r="J13" s="58"/>
    </row>
    <row r="14" spans="1:10" s="51" customFormat="1" ht="17.25" customHeight="1">
      <c r="A14" s="57">
        <v>103060203</v>
      </c>
      <c r="B14" s="60" t="s">
        <v>1596</v>
      </c>
      <c r="C14" s="46">
        <v>8</v>
      </c>
      <c r="D14" s="58"/>
      <c r="E14" s="58"/>
      <c r="F14" s="58"/>
      <c r="G14" s="60"/>
      <c r="H14" s="60"/>
      <c r="I14" s="58"/>
      <c r="J14" s="58"/>
    </row>
    <row r="15" spans="1:10" s="51" customFormat="1" ht="17.25" customHeight="1">
      <c r="A15" s="57">
        <v>103060298</v>
      </c>
      <c r="B15" s="60" t="s">
        <v>1597</v>
      </c>
      <c r="C15" s="46">
        <v>9</v>
      </c>
      <c r="D15" s="58"/>
      <c r="E15" s="58"/>
      <c r="F15" s="58"/>
      <c r="G15" s="60"/>
      <c r="H15" s="60"/>
      <c r="I15" s="58"/>
      <c r="J15" s="58"/>
    </row>
    <row r="16" spans="1:10" s="51" customFormat="1" ht="17.25" customHeight="1">
      <c r="A16" s="57">
        <v>1030603</v>
      </c>
      <c r="B16" s="58" t="s">
        <v>1569</v>
      </c>
      <c r="C16" s="46">
        <v>10</v>
      </c>
      <c r="D16" s="58"/>
      <c r="E16" s="58"/>
      <c r="F16" s="58"/>
      <c r="G16" s="60"/>
      <c r="H16" s="60"/>
      <c r="I16" s="58"/>
      <c r="J16" s="58"/>
    </row>
    <row r="17" spans="1:10" s="51" customFormat="1" ht="17.25" customHeight="1">
      <c r="A17" s="57">
        <v>103060304</v>
      </c>
      <c r="B17" s="60" t="s">
        <v>1598</v>
      </c>
      <c r="C17" s="46">
        <v>11</v>
      </c>
      <c r="D17" s="58"/>
      <c r="E17" s="58"/>
      <c r="F17" s="58"/>
      <c r="G17" s="58"/>
      <c r="H17" s="58"/>
      <c r="I17" s="58"/>
      <c r="J17" s="58"/>
    </row>
    <row r="18" spans="1:10" s="51" customFormat="1" ht="17.25" customHeight="1">
      <c r="A18" s="57">
        <v>103060305</v>
      </c>
      <c r="B18" s="60" t="s">
        <v>1599</v>
      </c>
      <c r="C18" s="46">
        <v>12</v>
      </c>
      <c r="D18" s="58"/>
      <c r="E18" s="58"/>
      <c r="F18" s="58"/>
      <c r="G18" s="58"/>
      <c r="H18" s="58"/>
      <c r="I18" s="58"/>
      <c r="J18" s="58"/>
    </row>
    <row r="19" spans="1:10" s="51" customFormat="1" ht="17.25" customHeight="1">
      <c r="A19" s="57">
        <v>103060398</v>
      </c>
      <c r="B19" s="60" t="s">
        <v>1600</v>
      </c>
      <c r="C19" s="46">
        <v>13</v>
      </c>
      <c r="D19" s="58"/>
      <c r="E19" s="58"/>
      <c r="F19" s="60"/>
      <c r="G19" s="60"/>
      <c r="H19" s="60"/>
      <c r="I19" s="58"/>
      <c r="J19" s="58"/>
    </row>
    <row r="20" spans="1:10" s="51" customFormat="1" ht="17.25" customHeight="1">
      <c r="A20" s="57">
        <v>1030604</v>
      </c>
      <c r="B20" s="58" t="s">
        <v>1571</v>
      </c>
      <c r="C20" s="46">
        <v>14</v>
      </c>
      <c r="D20" s="58"/>
      <c r="E20" s="58"/>
      <c r="F20" s="60"/>
      <c r="G20" s="60"/>
      <c r="H20" s="60"/>
      <c r="I20" s="58"/>
      <c r="J20" s="58"/>
    </row>
    <row r="21" spans="1:10" s="51" customFormat="1" ht="17.25" customHeight="1">
      <c r="A21" s="57">
        <v>103060401</v>
      </c>
      <c r="B21" s="60" t="s">
        <v>1601</v>
      </c>
      <c r="C21" s="46">
        <v>15</v>
      </c>
      <c r="D21" s="58"/>
      <c r="E21" s="58"/>
      <c r="F21" s="58"/>
      <c r="G21" s="58"/>
      <c r="H21" s="58"/>
      <c r="I21" s="58"/>
      <c r="J21" s="58"/>
    </row>
    <row r="22" spans="1:10" s="51" customFormat="1" ht="17.25" customHeight="1">
      <c r="A22" s="57">
        <v>103060402</v>
      </c>
      <c r="B22" s="60" t="s">
        <v>1602</v>
      </c>
      <c r="C22" s="46">
        <v>16</v>
      </c>
      <c r="D22" s="58"/>
      <c r="E22" s="58"/>
      <c r="F22" s="60"/>
      <c r="G22" s="60"/>
      <c r="H22" s="60"/>
      <c r="I22" s="58"/>
      <c r="J22" s="58"/>
    </row>
    <row r="23" spans="1:10" s="51" customFormat="1" ht="17.25" customHeight="1">
      <c r="A23" s="57">
        <v>103060498</v>
      </c>
      <c r="B23" s="60" t="s">
        <v>1603</v>
      </c>
      <c r="C23" s="46">
        <v>17</v>
      </c>
      <c r="D23" s="58"/>
      <c r="E23" s="58"/>
      <c r="F23" s="60"/>
      <c r="G23" s="60"/>
      <c r="H23" s="60"/>
      <c r="I23" s="58"/>
      <c r="J23" s="58"/>
    </row>
    <row r="24" spans="1:10" s="51" customFormat="1" ht="17.25" customHeight="1">
      <c r="A24" s="57">
        <v>1030698</v>
      </c>
      <c r="B24" s="58" t="s">
        <v>1573</v>
      </c>
      <c r="C24" s="46">
        <v>18</v>
      </c>
      <c r="D24" s="58"/>
      <c r="E24" s="58"/>
      <c r="F24" s="60"/>
      <c r="G24" s="60"/>
      <c r="H24" s="60"/>
      <c r="I24" s="58"/>
      <c r="J24" s="58"/>
    </row>
    <row r="25" spans="1:10" s="51" customFormat="1" ht="17.25" customHeight="1">
      <c r="A25" s="57"/>
      <c r="B25" s="61" t="s">
        <v>1604</v>
      </c>
      <c r="C25" s="46">
        <v>19</v>
      </c>
      <c r="D25" s="62"/>
      <c r="E25" s="62"/>
      <c r="F25" s="62"/>
      <c r="G25" s="63"/>
      <c r="H25" s="63"/>
      <c r="I25" s="62"/>
      <c r="J25" s="58"/>
    </row>
    <row r="26" spans="1:10" s="51" customFormat="1" ht="17.25" customHeight="1">
      <c r="A26" s="57"/>
      <c r="B26" s="61" t="s">
        <v>1577</v>
      </c>
      <c r="C26" s="46">
        <v>20</v>
      </c>
      <c r="D26" s="58"/>
      <c r="E26" s="46"/>
      <c r="F26" s="60"/>
      <c r="G26" s="60"/>
      <c r="H26" s="46"/>
      <c r="I26" s="58"/>
      <c r="J26" s="58"/>
    </row>
    <row r="27" ht="19.5" customHeight="1">
      <c r="A27" s="64" t="s">
        <v>1605</v>
      </c>
    </row>
  </sheetData>
  <sheetProtection/>
  <mergeCells count="7">
    <mergeCell ref="A1:J1"/>
    <mergeCell ref="D4:F4"/>
    <mergeCell ref="G4:I4"/>
    <mergeCell ref="A4:A5"/>
    <mergeCell ref="B4:B5"/>
    <mergeCell ref="C4:C5"/>
    <mergeCell ref="J4:J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V32"/>
  <sheetViews>
    <sheetView view="pageBreakPreview" zoomScaleNormal="85" zoomScaleSheetLayoutView="100" workbookViewId="0" topLeftCell="A1">
      <selection activeCell="A1" sqref="A1:V1"/>
    </sheetView>
  </sheetViews>
  <sheetFormatPr defaultColWidth="9.00390625" defaultRowHeight="14.25"/>
  <cols>
    <col min="1" max="1" width="10.75390625" style="0" customWidth="1"/>
    <col min="2" max="2" width="43.75390625" style="0" bestFit="1" customWidth="1"/>
    <col min="3" max="3" width="5.25390625" style="28" customWidth="1"/>
    <col min="4" max="4" width="5.25390625" style="0" bestFit="1" customWidth="1"/>
    <col min="5" max="12" width="6.625" style="0" customWidth="1"/>
    <col min="13" max="13" width="5.25390625" style="0" bestFit="1" customWidth="1"/>
    <col min="14" max="21" width="6.625" style="0" customWidth="1"/>
    <col min="22" max="22" width="7.125" style="0" customWidth="1"/>
  </cols>
  <sheetData>
    <row r="1" spans="1:22" ht="19.5" customHeight="1">
      <c r="A1" s="29" t="s">
        <v>1606</v>
      </c>
      <c r="B1" s="29"/>
      <c r="C1" s="29"/>
      <c r="D1" s="29"/>
      <c r="E1" s="29"/>
      <c r="F1" s="29"/>
      <c r="G1" s="29"/>
      <c r="H1" s="29"/>
      <c r="I1" s="29"/>
      <c r="J1" s="29"/>
      <c r="K1" s="29"/>
      <c r="L1" s="29"/>
      <c r="M1" s="29"/>
      <c r="N1" s="29"/>
      <c r="O1" s="29"/>
      <c r="P1" s="29"/>
      <c r="Q1" s="29"/>
      <c r="R1" s="29"/>
      <c r="S1" s="29"/>
      <c r="T1" s="29"/>
      <c r="U1" s="29"/>
      <c r="V1" s="29"/>
    </row>
    <row r="2" ht="19.5" customHeight="1">
      <c r="V2" s="48" t="s">
        <v>1607</v>
      </c>
    </row>
    <row r="3" spans="1:22" ht="19.5" customHeight="1">
      <c r="A3" s="30" t="s">
        <v>1554</v>
      </c>
      <c r="B3" s="30"/>
      <c r="C3" s="31"/>
      <c r="D3" s="32"/>
      <c r="E3" s="32"/>
      <c r="F3" s="32"/>
      <c r="G3" s="32"/>
      <c r="H3" s="32"/>
      <c r="I3" s="32"/>
      <c r="J3" s="32"/>
      <c r="K3" s="32"/>
      <c r="L3" s="32"/>
      <c r="M3" s="32"/>
      <c r="N3" s="32"/>
      <c r="O3" s="32"/>
      <c r="P3" s="32"/>
      <c r="Q3" s="32"/>
      <c r="R3" s="32"/>
      <c r="S3" s="32"/>
      <c r="T3" s="32"/>
      <c r="U3" s="32"/>
      <c r="V3" s="49" t="s">
        <v>1555</v>
      </c>
    </row>
    <row r="4" spans="1:22" s="27" customFormat="1" ht="19.5" customHeight="1">
      <c r="A4" s="33" t="s">
        <v>1588</v>
      </c>
      <c r="B4" s="34" t="s">
        <v>1589</v>
      </c>
      <c r="C4" s="34" t="s">
        <v>1559</v>
      </c>
      <c r="D4" s="35" t="s">
        <v>1560</v>
      </c>
      <c r="E4" s="35"/>
      <c r="F4" s="35"/>
      <c r="G4" s="35"/>
      <c r="H4" s="35"/>
      <c r="I4" s="35"/>
      <c r="J4" s="35"/>
      <c r="K4" s="35"/>
      <c r="L4" s="35"/>
      <c r="M4" s="35" t="s">
        <v>1561</v>
      </c>
      <c r="N4" s="35"/>
      <c r="O4" s="35"/>
      <c r="P4" s="35"/>
      <c r="Q4" s="35"/>
      <c r="R4" s="35"/>
      <c r="S4" s="35"/>
      <c r="T4" s="35"/>
      <c r="U4" s="35"/>
      <c r="V4" s="33" t="s">
        <v>1590</v>
      </c>
    </row>
    <row r="5" spans="1:22" s="27" customFormat="1" ht="19.5" customHeight="1">
      <c r="A5" s="36"/>
      <c r="B5" s="37"/>
      <c r="C5" s="37"/>
      <c r="D5" s="34" t="s">
        <v>1164</v>
      </c>
      <c r="E5" s="35" t="s">
        <v>1216</v>
      </c>
      <c r="F5" s="35"/>
      <c r="G5" s="38" t="s">
        <v>1608</v>
      </c>
      <c r="H5" s="38"/>
      <c r="I5" s="38" t="s">
        <v>1609</v>
      </c>
      <c r="J5" s="38"/>
      <c r="K5" s="35" t="s">
        <v>1208</v>
      </c>
      <c r="L5" s="35"/>
      <c r="M5" s="34" t="s">
        <v>1164</v>
      </c>
      <c r="N5" s="35" t="s">
        <v>1216</v>
      </c>
      <c r="O5" s="35"/>
      <c r="P5" s="38" t="s">
        <v>1608</v>
      </c>
      <c r="Q5" s="38"/>
      <c r="R5" s="38" t="s">
        <v>1609</v>
      </c>
      <c r="S5" s="38"/>
      <c r="T5" s="35" t="s">
        <v>1208</v>
      </c>
      <c r="U5" s="35"/>
      <c r="V5" s="36"/>
    </row>
    <row r="6" spans="1:22" s="27" customFormat="1" ht="38.25" customHeight="1">
      <c r="A6" s="39"/>
      <c r="B6" s="40"/>
      <c r="C6" s="40"/>
      <c r="D6" s="40"/>
      <c r="E6" s="38" t="s">
        <v>1562</v>
      </c>
      <c r="F6" s="38" t="s">
        <v>1563</v>
      </c>
      <c r="G6" s="38" t="s">
        <v>1562</v>
      </c>
      <c r="H6" s="38" t="s">
        <v>1563</v>
      </c>
      <c r="I6" s="38" t="s">
        <v>1562</v>
      </c>
      <c r="J6" s="38" t="s">
        <v>1563</v>
      </c>
      <c r="K6" s="38" t="s">
        <v>1562</v>
      </c>
      <c r="L6" s="38" t="s">
        <v>1563</v>
      </c>
      <c r="M6" s="40"/>
      <c r="N6" s="38" t="s">
        <v>1562</v>
      </c>
      <c r="O6" s="38" t="s">
        <v>1563</v>
      </c>
      <c r="P6" s="38" t="s">
        <v>1562</v>
      </c>
      <c r="Q6" s="38" t="s">
        <v>1563</v>
      </c>
      <c r="R6" s="38" t="s">
        <v>1562</v>
      </c>
      <c r="S6" s="38" t="s">
        <v>1563</v>
      </c>
      <c r="T6" s="38" t="s">
        <v>1562</v>
      </c>
      <c r="U6" s="38" t="s">
        <v>1563</v>
      </c>
      <c r="V6" s="39"/>
    </row>
    <row r="7" spans="1:22" s="27" customFormat="1" ht="18" customHeight="1">
      <c r="A7" s="41"/>
      <c r="B7" s="40" t="s">
        <v>1564</v>
      </c>
      <c r="C7" s="40"/>
      <c r="D7" s="40">
        <v>1</v>
      </c>
      <c r="E7" s="38">
        <v>2</v>
      </c>
      <c r="F7" s="40">
        <v>3</v>
      </c>
      <c r="G7" s="38">
        <v>4</v>
      </c>
      <c r="H7" s="40">
        <v>5</v>
      </c>
      <c r="I7" s="38">
        <v>6</v>
      </c>
      <c r="J7" s="40">
        <v>7</v>
      </c>
      <c r="K7" s="38">
        <v>8</v>
      </c>
      <c r="L7" s="40">
        <v>9</v>
      </c>
      <c r="M7" s="38">
        <v>10</v>
      </c>
      <c r="N7" s="40">
        <v>11</v>
      </c>
      <c r="O7" s="38">
        <v>12</v>
      </c>
      <c r="P7" s="40">
        <v>13</v>
      </c>
      <c r="Q7" s="38">
        <v>14</v>
      </c>
      <c r="R7" s="40">
        <v>15</v>
      </c>
      <c r="S7" s="38">
        <v>16</v>
      </c>
      <c r="T7" s="40">
        <v>17</v>
      </c>
      <c r="U7" s="38">
        <v>18</v>
      </c>
      <c r="V7" s="40">
        <v>19</v>
      </c>
    </row>
    <row r="8" spans="1:22" s="27" customFormat="1" ht="18" customHeight="1">
      <c r="A8" s="42">
        <v>223</v>
      </c>
      <c r="B8" s="43" t="s">
        <v>1610</v>
      </c>
      <c r="C8" s="35">
        <v>1</v>
      </c>
      <c r="D8" s="43"/>
      <c r="E8" s="43"/>
      <c r="F8" s="44"/>
      <c r="G8" s="44"/>
      <c r="H8" s="44"/>
      <c r="I8" s="44"/>
      <c r="J8" s="44"/>
      <c r="K8" s="44"/>
      <c r="L8" s="44"/>
      <c r="M8" s="44"/>
      <c r="N8" s="44"/>
      <c r="O8" s="44"/>
      <c r="P8" s="44"/>
      <c r="Q8" s="44"/>
      <c r="R8" s="44"/>
      <c r="S8" s="44"/>
      <c r="T8" s="44"/>
      <c r="U8" s="44"/>
      <c r="V8" s="43"/>
    </row>
    <row r="9" spans="1:22" s="27" customFormat="1" ht="18" customHeight="1">
      <c r="A9" s="42">
        <v>22301</v>
      </c>
      <c r="B9" s="43" t="s">
        <v>1611</v>
      </c>
      <c r="C9" s="35">
        <v>2</v>
      </c>
      <c r="D9" s="43"/>
      <c r="E9" s="43"/>
      <c r="F9" s="44"/>
      <c r="G9" s="44"/>
      <c r="H9" s="44"/>
      <c r="I9" s="44"/>
      <c r="J9" s="44"/>
      <c r="K9" s="44"/>
      <c r="L9" s="44"/>
      <c r="M9" s="44"/>
      <c r="N9" s="44"/>
      <c r="O9" s="44"/>
      <c r="P9" s="44"/>
      <c r="Q9" s="44"/>
      <c r="R9" s="44"/>
      <c r="S9" s="44"/>
      <c r="T9" s="44"/>
      <c r="U9" s="44"/>
      <c r="V9" s="43"/>
    </row>
    <row r="10" spans="1:22" s="27" customFormat="1" ht="18" customHeight="1">
      <c r="A10" s="42">
        <v>2230101</v>
      </c>
      <c r="B10" s="43" t="s">
        <v>1612</v>
      </c>
      <c r="C10" s="35">
        <v>3</v>
      </c>
      <c r="D10" s="43"/>
      <c r="E10" s="43"/>
      <c r="F10" s="44"/>
      <c r="G10" s="44"/>
      <c r="H10" s="44"/>
      <c r="I10" s="44"/>
      <c r="J10" s="44"/>
      <c r="K10" s="44"/>
      <c r="L10" s="44"/>
      <c r="M10" s="44"/>
      <c r="N10" s="44"/>
      <c r="O10" s="44"/>
      <c r="P10" s="44"/>
      <c r="Q10" s="44"/>
      <c r="R10" s="44"/>
      <c r="S10" s="44"/>
      <c r="T10" s="44"/>
      <c r="U10" s="44"/>
      <c r="V10" s="43"/>
    </row>
    <row r="11" spans="1:22" s="27" customFormat="1" ht="18" customHeight="1">
      <c r="A11" s="42">
        <v>2230102</v>
      </c>
      <c r="B11" s="43" t="s">
        <v>1613</v>
      </c>
      <c r="C11" s="35">
        <v>4</v>
      </c>
      <c r="D11" s="43"/>
      <c r="E11" s="43"/>
      <c r="F11" s="44"/>
      <c r="G11" s="44"/>
      <c r="H11" s="44"/>
      <c r="I11" s="44"/>
      <c r="J11" s="44"/>
      <c r="K11" s="44"/>
      <c r="L11" s="44"/>
      <c r="M11" s="44"/>
      <c r="N11" s="44"/>
      <c r="O11" s="44"/>
      <c r="P11" s="44"/>
      <c r="Q11" s="44"/>
      <c r="R11" s="44"/>
      <c r="S11" s="44"/>
      <c r="T11" s="44"/>
      <c r="U11" s="44"/>
      <c r="V11" s="43"/>
    </row>
    <row r="12" spans="1:22" s="27" customFormat="1" ht="18" customHeight="1">
      <c r="A12" s="42">
        <v>2230103</v>
      </c>
      <c r="B12" s="43" t="s">
        <v>1614</v>
      </c>
      <c r="C12" s="35">
        <v>5</v>
      </c>
      <c r="D12" s="43"/>
      <c r="E12" s="43"/>
      <c r="F12" s="44"/>
      <c r="G12" s="44"/>
      <c r="H12" s="44"/>
      <c r="I12" s="44"/>
      <c r="J12" s="44"/>
      <c r="K12" s="44"/>
      <c r="L12" s="44"/>
      <c r="M12" s="44"/>
      <c r="N12" s="44"/>
      <c r="O12" s="44"/>
      <c r="P12" s="44"/>
      <c r="Q12" s="44"/>
      <c r="R12" s="44"/>
      <c r="S12" s="44"/>
      <c r="T12" s="44"/>
      <c r="U12" s="44"/>
      <c r="V12" s="43"/>
    </row>
    <row r="13" spans="1:22" s="27" customFormat="1" ht="18" customHeight="1">
      <c r="A13" s="42"/>
      <c r="B13" s="35" t="s">
        <v>1593</v>
      </c>
      <c r="C13" s="35">
        <v>6</v>
      </c>
      <c r="D13" s="43"/>
      <c r="E13" s="43"/>
      <c r="F13" s="44"/>
      <c r="G13" s="44"/>
      <c r="H13" s="44"/>
      <c r="I13" s="44"/>
      <c r="J13" s="44"/>
      <c r="K13" s="44"/>
      <c r="L13" s="44"/>
      <c r="M13" s="44"/>
      <c r="N13" s="44"/>
      <c r="O13" s="44"/>
      <c r="P13" s="44"/>
      <c r="Q13" s="44"/>
      <c r="R13" s="44"/>
      <c r="S13" s="44"/>
      <c r="T13" s="44"/>
      <c r="U13" s="44"/>
      <c r="V13" s="43"/>
    </row>
    <row r="14" spans="1:22" s="27" customFormat="1" ht="18" customHeight="1">
      <c r="A14" s="42">
        <v>2230199</v>
      </c>
      <c r="B14" s="43" t="s">
        <v>1615</v>
      </c>
      <c r="C14" s="35">
        <v>7</v>
      </c>
      <c r="D14" s="43"/>
      <c r="E14" s="43"/>
      <c r="F14" s="44"/>
      <c r="G14" s="44"/>
      <c r="H14" s="44"/>
      <c r="I14" s="44"/>
      <c r="J14" s="44"/>
      <c r="K14" s="44"/>
      <c r="L14" s="44"/>
      <c r="M14" s="44"/>
      <c r="N14" s="44"/>
      <c r="O14" s="44"/>
      <c r="P14" s="44"/>
      <c r="Q14" s="44"/>
      <c r="R14" s="44"/>
      <c r="S14" s="44"/>
      <c r="T14" s="44"/>
      <c r="U14" s="44"/>
      <c r="V14" s="43"/>
    </row>
    <row r="15" spans="1:22" s="27" customFormat="1" ht="18" customHeight="1">
      <c r="A15" s="42">
        <v>22302</v>
      </c>
      <c r="B15" s="43" t="s">
        <v>1616</v>
      </c>
      <c r="C15" s="35">
        <v>8</v>
      </c>
      <c r="D15" s="43"/>
      <c r="E15" s="44"/>
      <c r="F15" s="44"/>
      <c r="G15" s="44"/>
      <c r="H15" s="44"/>
      <c r="I15" s="44"/>
      <c r="J15" s="44"/>
      <c r="K15" s="44"/>
      <c r="L15" s="44"/>
      <c r="M15" s="44"/>
      <c r="N15" s="44"/>
      <c r="O15" s="44"/>
      <c r="P15" s="44"/>
      <c r="Q15" s="44"/>
      <c r="R15" s="44"/>
      <c r="S15" s="44"/>
      <c r="T15" s="44"/>
      <c r="U15" s="43"/>
      <c r="V15" s="50"/>
    </row>
    <row r="16" spans="1:22" s="27" customFormat="1" ht="18" customHeight="1">
      <c r="A16" s="42">
        <v>2230201</v>
      </c>
      <c r="B16" s="42" t="s">
        <v>1617</v>
      </c>
      <c r="C16" s="35">
        <v>9</v>
      </c>
      <c r="D16" s="35"/>
      <c r="E16" s="43"/>
      <c r="F16" s="43"/>
      <c r="G16" s="43"/>
      <c r="H16" s="43"/>
      <c r="I16" s="43"/>
      <c r="J16" s="43"/>
      <c r="K16" s="43"/>
      <c r="L16" s="43"/>
      <c r="M16" s="43"/>
      <c r="N16" s="43"/>
      <c r="O16" s="43"/>
      <c r="P16" s="43"/>
      <c r="Q16" s="43"/>
      <c r="R16" s="43"/>
      <c r="S16" s="43"/>
      <c r="T16" s="43"/>
      <c r="U16" s="43"/>
      <c r="V16" s="50"/>
    </row>
    <row r="17" spans="1:22" s="27" customFormat="1" ht="18" customHeight="1">
      <c r="A17" s="42">
        <v>2230202</v>
      </c>
      <c r="B17" s="43" t="s">
        <v>1618</v>
      </c>
      <c r="C17" s="35">
        <v>10</v>
      </c>
      <c r="D17" s="43"/>
      <c r="E17" s="43"/>
      <c r="F17" s="43"/>
      <c r="G17" s="43"/>
      <c r="H17" s="43"/>
      <c r="I17" s="43"/>
      <c r="J17" s="43"/>
      <c r="K17" s="43"/>
      <c r="L17" s="43"/>
      <c r="M17" s="43"/>
      <c r="N17" s="43"/>
      <c r="O17" s="43"/>
      <c r="P17" s="43"/>
      <c r="Q17" s="43"/>
      <c r="R17" s="43"/>
      <c r="S17" s="43"/>
      <c r="T17" s="43"/>
      <c r="U17" s="43"/>
      <c r="V17" s="50"/>
    </row>
    <row r="18" spans="1:22" s="27" customFormat="1" ht="18" customHeight="1">
      <c r="A18" s="42">
        <v>2230203</v>
      </c>
      <c r="B18" s="42" t="s">
        <v>1619</v>
      </c>
      <c r="C18" s="35">
        <v>11</v>
      </c>
      <c r="D18" s="35"/>
      <c r="E18" s="43"/>
      <c r="F18" s="43"/>
      <c r="G18" s="43"/>
      <c r="H18" s="43"/>
      <c r="I18" s="43"/>
      <c r="J18" s="43"/>
      <c r="K18" s="43"/>
      <c r="L18" s="43"/>
      <c r="M18" s="43"/>
      <c r="N18" s="43"/>
      <c r="O18" s="43"/>
      <c r="P18" s="43"/>
      <c r="Q18" s="43"/>
      <c r="R18" s="43"/>
      <c r="S18" s="43"/>
      <c r="T18" s="43"/>
      <c r="U18" s="43"/>
      <c r="V18" s="50"/>
    </row>
    <row r="19" spans="1:22" s="27" customFormat="1" ht="18" customHeight="1">
      <c r="A19" s="42"/>
      <c r="B19" s="35" t="s">
        <v>1593</v>
      </c>
      <c r="C19" s="35">
        <v>12</v>
      </c>
      <c r="D19" s="35"/>
      <c r="E19" s="43"/>
      <c r="F19" s="43"/>
      <c r="G19" s="43"/>
      <c r="H19" s="43"/>
      <c r="I19" s="43"/>
      <c r="J19" s="43"/>
      <c r="K19" s="43"/>
      <c r="L19" s="43"/>
      <c r="M19" s="43"/>
      <c r="N19" s="43"/>
      <c r="O19" s="43"/>
      <c r="P19" s="43"/>
      <c r="Q19" s="43"/>
      <c r="R19" s="43"/>
      <c r="S19" s="43"/>
      <c r="T19" s="43"/>
      <c r="U19" s="43"/>
      <c r="V19" s="50"/>
    </row>
    <row r="20" spans="1:22" s="27" customFormat="1" ht="18" customHeight="1">
      <c r="A20" s="42">
        <v>2230299</v>
      </c>
      <c r="B20" s="43" t="s">
        <v>1620</v>
      </c>
      <c r="C20" s="35">
        <v>13</v>
      </c>
      <c r="D20" s="43"/>
      <c r="E20" s="43"/>
      <c r="F20" s="43"/>
      <c r="G20" s="43"/>
      <c r="H20" s="43"/>
      <c r="I20" s="43"/>
      <c r="J20" s="43"/>
      <c r="K20" s="43"/>
      <c r="L20" s="43"/>
      <c r="M20" s="43"/>
      <c r="N20" s="43"/>
      <c r="O20" s="43"/>
      <c r="P20" s="43"/>
      <c r="Q20" s="43"/>
      <c r="R20" s="43"/>
      <c r="S20" s="43"/>
      <c r="T20" s="43"/>
      <c r="U20" s="43"/>
      <c r="V20" s="50"/>
    </row>
    <row r="21" spans="1:22" s="27" customFormat="1" ht="18" customHeight="1">
      <c r="A21" s="42">
        <v>22303</v>
      </c>
      <c r="B21" s="42" t="s">
        <v>1621</v>
      </c>
      <c r="C21" s="35">
        <v>14</v>
      </c>
      <c r="D21" s="35"/>
      <c r="E21" s="43"/>
      <c r="F21" s="43"/>
      <c r="G21" s="43"/>
      <c r="H21" s="43"/>
      <c r="I21" s="43"/>
      <c r="J21" s="43"/>
      <c r="K21" s="43"/>
      <c r="L21" s="43"/>
      <c r="M21" s="43"/>
      <c r="N21" s="43"/>
      <c r="O21" s="43"/>
      <c r="P21" s="43"/>
      <c r="Q21" s="43"/>
      <c r="R21" s="43"/>
      <c r="S21" s="43"/>
      <c r="T21" s="43"/>
      <c r="U21" s="43"/>
      <c r="V21" s="50"/>
    </row>
    <row r="22" spans="1:22" s="27" customFormat="1" ht="18" customHeight="1">
      <c r="A22" s="42">
        <v>2230301</v>
      </c>
      <c r="B22" s="42" t="s">
        <v>1622</v>
      </c>
      <c r="C22" s="35">
        <v>15</v>
      </c>
      <c r="D22" s="43"/>
      <c r="E22" s="43"/>
      <c r="F22" s="43"/>
      <c r="G22" s="43"/>
      <c r="H22" s="43"/>
      <c r="I22" s="43"/>
      <c r="J22" s="43"/>
      <c r="K22" s="43"/>
      <c r="L22" s="43"/>
      <c r="M22" s="43"/>
      <c r="N22" s="43"/>
      <c r="O22" s="43"/>
      <c r="P22" s="43"/>
      <c r="Q22" s="43"/>
      <c r="R22" s="43"/>
      <c r="S22" s="43"/>
      <c r="T22" s="43"/>
      <c r="U22" s="43"/>
      <c r="V22" s="50"/>
    </row>
    <row r="23" spans="1:22" s="27" customFormat="1" ht="18" customHeight="1">
      <c r="A23" s="42">
        <v>22304</v>
      </c>
      <c r="B23" s="42" t="s">
        <v>1623</v>
      </c>
      <c r="C23" s="35">
        <v>16</v>
      </c>
      <c r="D23" s="35"/>
      <c r="E23" s="43"/>
      <c r="F23" s="43"/>
      <c r="G23" s="43"/>
      <c r="H23" s="43"/>
      <c r="I23" s="43"/>
      <c r="J23" s="43"/>
      <c r="K23" s="43"/>
      <c r="L23" s="43"/>
      <c r="M23" s="43"/>
      <c r="N23" s="43"/>
      <c r="O23" s="43"/>
      <c r="P23" s="43"/>
      <c r="Q23" s="43"/>
      <c r="R23" s="43"/>
      <c r="S23" s="43"/>
      <c r="T23" s="43"/>
      <c r="U23" s="43"/>
      <c r="V23" s="50"/>
    </row>
    <row r="24" spans="1:22" s="27" customFormat="1" ht="18" customHeight="1">
      <c r="A24" s="42">
        <v>2230401</v>
      </c>
      <c r="B24" s="42" t="s">
        <v>1624</v>
      </c>
      <c r="C24" s="35">
        <v>17</v>
      </c>
      <c r="D24" s="43"/>
      <c r="E24" s="43"/>
      <c r="F24" s="43"/>
      <c r="G24" s="43"/>
      <c r="H24" s="43"/>
      <c r="I24" s="43"/>
      <c r="J24" s="43"/>
      <c r="K24" s="43"/>
      <c r="L24" s="43"/>
      <c r="M24" s="43"/>
      <c r="N24" s="43"/>
      <c r="O24" s="43"/>
      <c r="P24" s="43"/>
      <c r="Q24" s="43"/>
      <c r="R24" s="43"/>
      <c r="S24" s="43"/>
      <c r="T24" s="43"/>
      <c r="U24" s="43"/>
      <c r="V24" s="50"/>
    </row>
    <row r="25" spans="1:22" s="27" customFormat="1" ht="18" customHeight="1">
      <c r="A25" s="42">
        <v>2230402</v>
      </c>
      <c r="B25" s="42" t="s">
        <v>1625</v>
      </c>
      <c r="C25" s="35">
        <v>18</v>
      </c>
      <c r="D25" s="35"/>
      <c r="E25" s="43"/>
      <c r="F25" s="43"/>
      <c r="G25" s="43"/>
      <c r="H25" s="43"/>
      <c r="I25" s="43"/>
      <c r="J25" s="43"/>
      <c r="K25" s="43"/>
      <c r="L25" s="43"/>
      <c r="M25" s="43"/>
      <c r="N25" s="43"/>
      <c r="O25" s="43"/>
      <c r="P25" s="43"/>
      <c r="Q25" s="43"/>
      <c r="R25" s="43"/>
      <c r="S25" s="43"/>
      <c r="T25" s="43"/>
      <c r="U25" s="43"/>
      <c r="V25" s="50"/>
    </row>
    <row r="26" spans="1:22" s="27" customFormat="1" ht="18" customHeight="1">
      <c r="A26" s="42">
        <v>2230499</v>
      </c>
      <c r="B26" s="42" t="s">
        <v>1626</v>
      </c>
      <c r="C26" s="35">
        <v>19</v>
      </c>
      <c r="D26" s="43"/>
      <c r="E26" s="43"/>
      <c r="F26" s="43"/>
      <c r="G26" s="43"/>
      <c r="H26" s="43"/>
      <c r="I26" s="43"/>
      <c r="J26" s="43"/>
      <c r="K26" s="43"/>
      <c r="L26" s="43"/>
      <c r="M26" s="43"/>
      <c r="N26" s="43"/>
      <c r="O26" s="43"/>
      <c r="P26" s="43"/>
      <c r="Q26" s="43"/>
      <c r="R26" s="43"/>
      <c r="S26" s="43"/>
      <c r="T26" s="43"/>
      <c r="U26" s="43"/>
      <c r="V26" s="50"/>
    </row>
    <row r="27" spans="1:22" s="27" customFormat="1" ht="18" customHeight="1">
      <c r="A27" s="42">
        <v>22399</v>
      </c>
      <c r="B27" s="42" t="s">
        <v>1627</v>
      </c>
      <c r="C27" s="35">
        <v>20</v>
      </c>
      <c r="D27" s="35"/>
      <c r="E27" s="43"/>
      <c r="F27" s="43"/>
      <c r="G27" s="43"/>
      <c r="H27" s="43"/>
      <c r="I27" s="43"/>
      <c r="J27" s="43"/>
      <c r="K27" s="43"/>
      <c r="L27" s="43"/>
      <c r="M27" s="43"/>
      <c r="N27" s="43"/>
      <c r="O27" s="43"/>
      <c r="P27" s="43"/>
      <c r="Q27" s="43"/>
      <c r="R27" s="43"/>
      <c r="S27" s="43"/>
      <c r="T27" s="43"/>
      <c r="U27" s="43"/>
      <c r="V27" s="50"/>
    </row>
    <row r="28" spans="1:22" s="27" customFormat="1" ht="18" customHeight="1">
      <c r="A28" s="42">
        <v>2239901</v>
      </c>
      <c r="B28" s="42" t="s">
        <v>1628</v>
      </c>
      <c r="C28" s="35">
        <v>21</v>
      </c>
      <c r="D28" s="43"/>
      <c r="E28" s="43"/>
      <c r="F28" s="43"/>
      <c r="G28" s="43"/>
      <c r="H28" s="43"/>
      <c r="I28" s="43"/>
      <c r="J28" s="43"/>
      <c r="K28" s="43"/>
      <c r="L28" s="43"/>
      <c r="M28" s="43"/>
      <c r="N28" s="43"/>
      <c r="O28" s="43"/>
      <c r="P28" s="43"/>
      <c r="Q28" s="43"/>
      <c r="R28" s="43"/>
      <c r="S28" s="43"/>
      <c r="T28" s="43"/>
      <c r="U28" s="43"/>
      <c r="V28" s="50"/>
    </row>
    <row r="29" spans="1:22" s="27" customFormat="1" ht="18" customHeight="1">
      <c r="A29" s="42"/>
      <c r="B29" s="45" t="s">
        <v>1067</v>
      </c>
      <c r="C29" s="35">
        <v>22</v>
      </c>
      <c r="D29" s="45"/>
      <c r="E29" s="45"/>
      <c r="F29" s="43"/>
      <c r="G29" s="43"/>
      <c r="H29" s="43"/>
      <c r="I29" s="43"/>
      <c r="J29" s="43"/>
      <c r="K29" s="43"/>
      <c r="L29" s="43"/>
      <c r="M29" s="43"/>
      <c r="N29" s="43"/>
      <c r="O29" s="43"/>
      <c r="P29" s="43"/>
      <c r="Q29" s="43"/>
      <c r="R29" s="43"/>
      <c r="S29" s="43"/>
      <c r="T29" s="43"/>
      <c r="U29" s="43"/>
      <c r="V29" s="43"/>
    </row>
    <row r="30" spans="1:22" s="27" customFormat="1" ht="18" customHeight="1">
      <c r="A30" s="42"/>
      <c r="B30" s="45" t="s">
        <v>1578</v>
      </c>
      <c r="C30" s="35">
        <v>23</v>
      </c>
      <c r="D30" s="35"/>
      <c r="E30" s="43"/>
      <c r="F30" s="46" t="s">
        <v>1579</v>
      </c>
      <c r="G30" s="43"/>
      <c r="H30" s="46" t="s">
        <v>1579</v>
      </c>
      <c r="I30" s="43"/>
      <c r="J30" s="46" t="s">
        <v>1579</v>
      </c>
      <c r="K30" s="43"/>
      <c r="L30" s="46" t="s">
        <v>1579</v>
      </c>
      <c r="M30" s="43"/>
      <c r="N30" s="43"/>
      <c r="O30" s="46" t="s">
        <v>1579</v>
      </c>
      <c r="P30" s="43"/>
      <c r="Q30" s="46" t="s">
        <v>1579</v>
      </c>
      <c r="R30" s="43"/>
      <c r="S30" s="46" t="s">
        <v>1579</v>
      </c>
      <c r="T30" s="43"/>
      <c r="U30" s="46" t="s">
        <v>1579</v>
      </c>
      <c r="V30" s="50"/>
    </row>
    <row r="31" spans="1:22" s="27" customFormat="1" ht="18" customHeight="1">
      <c r="A31" s="42"/>
      <c r="B31" s="45" t="s">
        <v>1581</v>
      </c>
      <c r="C31" s="35">
        <v>24</v>
      </c>
      <c r="D31" s="35"/>
      <c r="E31" s="35"/>
      <c r="F31" s="43"/>
      <c r="G31" s="43"/>
      <c r="H31" s="43"/>
      <c r="I31" s="43"/>
      <c r="J31" s="43"/>
      <c r="K31" s="43"/>
      <c r="L31" s="43"/>
      <c r="M31" s="43"/>
      <c r="N31" s="43"/>
      <c r="O31" s="43"/>
      <c r="P31" s="43"/>
      <c r="Q31" s="43"/>
      <c r="R31" s="43"/>
      <c r="S31" s="43"/>
      <c r="T31" s="43"/>
      <c r="U31" s="43"/>
      <c r="V31" s="43"/>
    </row>
    <row r="32" spans="1:3" s="27" customFormat="1" ht="18" customHeight="1">
      <c r="A32" s="47" t="s">
        <v>1629</v>
      </c>
      <c r="C32" s="28"/>
    </row>
  </sheetData>
  <sheetProtection/>
  <mergeCells count="18">
    <mergeCell ref="A1:V1"/>
    <mergeCell ref="A3:B3"/>
    <mergeCell ref="D4:L4"/>
    <mergeCell ref="M4:U4"/>
    <mergeCell ref="E5:F5"/>
    <mergeCell ref="G5:H5"/>
    <mergeCell ref="I5:J5"/>
    <mergeCell ref="K5:L5"/>
    <mergeCell ref="N5:O5"/>
    <mergeCell ref="P5:Q5"/>
    <mergeCell ref="R5:S5"/>
    <mergeCell ref="T5:U5"/>
    <mergeCell ref="A4:A6"/>
    <mergeCell ref="B4:B6"/>
    <mergeCell ref="C4:C6"/>
    <mergeCell ref="D5:D6"/>
    <mergeCell ref="M5:M6"/>
    <mergeCell ref="V4:V6"/>
  </mergeCells>
  <printOptions horizontalCentered="1" verticalCentered="1"/>
  <pageMargins left="0.16" right="0.16" top="0.35" bottom="0.23999999999999996" header="0.31" footer="0.2"/>
  <pageSetup horizontalDpi="600" verticalDpi="600" orientation="landscape" paperSize="9" scale="73"/>
</worksheet>
</file>

<file path=xl/worksheets/sheet19.xml><?xml version="1.0" encoding="utf-8"?>
<worksheet xmlns="http://schemas.openxmlformats.org/spreadsheetml/2006/main" xmlns:r="http://schemas.openxmlformats.org/officeDocument/2006/relationships">
  <dimension ref="A1:E33"/>
  <sheetViews>
    <sheetView workbookViewId="0" topLeftCell="A1">
      <selection activeCell="E20" sqref="E20"/>
    </sheetView>
  </sheetViews>
  <sheetFormatPr defaultColWidth="9.00390625" defaultRowHeight="14.25"/>
  <cols>
    <col min="1" max="1" width="5.25390625" style="2" customWidth="1"/>
    <col min="2" max="2" width="42.00390625" style="2" customWidth="1"/>
    <col min="3" max="3" width="7.125" style="3" customWidth="1"/>
    <col min="4" max="5" width="12.625" style="4" customWidth="1"/>
    <col min="6" max="16384" width="9.00390625" style="5" customWidth="1"/>
  </cols>
  <sheetData>
    <row r="1" spans="1:5" ht="20.25">
      <c r="A1" s="6" t="s">
        <v>1630</v>
      </c>
      <c r="B1" s="6"/>
      <c r="C1" s="6"/>
      <c r="D1" s="6"/>
      <c r="E1" s="6"/>
    </row>
    <row r="2" spans="1:5" ht="14.25">
      <c r="A2" s="7"/>
      <c r="B2" s="7"/>
      <c r="C2" s="8"/>
      <c r="D2" s="9"/>
      <c r="E2" s="10" t="s">
        <v>1631</v>
      </c>
    </row>
    <row r="3" spans="1:5" ht="14.25">
      <c r="A3" s="11" t="s">
        <v>1554</v>
      </c>
      <c r="B3" s="11"/>
      <c r="C3" s="12"/>
      <c r="D3" s="9"/>
      <c r="E3" s="10" t="s">
        <v>1632</v>
      </c>
    </row>
    <row r="4" spans="1:5" ht="30" customHeight="1">
      <c r="A4" s="13" t="s">
        <v>1633</v>
      </c>
      <c r="B4" s="13"/>
      <c r="C4" s="13" t="s">
        <v>1559</v>
      </c>
      <c r="D4" s="14" t="s">
        <v>1562</v>
      </c>
      <c r="E4" s="14" t="s">
        <v>1563</v>
      </c>
    </row>
    <row r="5" spans="1:5" ht="24" customHeight="1">
      <c r="A5" s="15" t="s">
        <v>1634</v>
      </c>
      <c r="B5" s="16"/>
      <c r="C5" s="16">
        <v>1</v>
      </c>
      <c r="D5" s="17" t="s">
        <v>1635</v>
      </c>
      <c r="E5" s="17" t="s">
        <v>1635</v>
      </c>
    </row>
    <row r="6" spans="1:5" ht="19.5" customHeight="1">
      <c r="A6" s="18"/>
      <c r="B6" s="19" t="s">
        <v>1636</v>
      </c>
      <c r="C6" s="13">
        <v>2</v>
      </c>
      <c r="D6" s="14"/>
      <c r="E6" s="14"/>
    </row>
    <row r="7" spans="1:5" ht="19.5" customHeight="1">
      <c r="A7" s="18"/>
      <c r="B7" s="19" t="s">
        <v>1637</v>
      </c>
      <c r="C7" s="13">
        <v>3</v>
      </c>
      <c r="D7" s="14"/>
      <c r="E7" s="14"/>
    </row>
    <row r="8" spans="1:5" ht="19.5" customHeight="1">
      <c r="A8" s="18"/>
      <c r="B8" s="20" t="s">
        <v>1638</v>
      </c>
      <c r="C8" s="13">
        <v>4</v>
      </c>
      <c r="D8" s="14"/>
      <c r="E8" s="14"/>
    </row>
    <row r="9" spans="1:5" ht="19.5" customHeight="1">
      <c r="A9" s="18"/>
      <c r="B9" s="19" t="s">
        <v>1639</v>
      </c>
      <c r="C9" s="13">
        <v>5</v>
      </c>
      <c r="D9" s="14"/>
      <c r="E9" s="14"/>
    </row>
    <row r="10" spans="1:5" ht="19.5" customHeight="1">
      <c r="A10" s="18"/>
      <c r="B10" s="19" t="s">
        <v>1640</v>
      </c>
      <c r="C10" s="13">
        <v>6</v>
      </c>
      <c r="D10" s="14"/>
      <c r="E10" s="14"/>
    </row>
    <row r="11" spans="1:5" ht="19.5" customHeight="1">
      <c r="A11" s="18"/>
      <c r="B11" s="19" t="s">
        <v>1641</v>
      </c>
      <c r="C11" s="13">
        <v>7</v>
      </c>
      <c r="D11" s="14"/>
      <c r="E11" s="14"/>
    </row>
    <row r="12" spans="1:5" ht="19.5" customHeight="1">
      <c r="A12" s="18"/>
      <c r="B12" s="19" t="s">
        <v>1642</v>
      </c>
      <c r="C12" s="13">
        <v>8</v>
      </c>
      <c r="D12" s="14"/>
      <c r="E12" s="14"/>
    </row>
    <row r="13" spans="1:5" ht="19.5" customHeight="1">
      <c r="A13" s="21" t="s">
        <v>1643</v>
      </c>
      <c r="B13" s="22"/>
      <c r="C13" s="16">
        <v>9</v>
      </c>
      <c r="D13" s="17" t="s">
        <v>1635</v>
      </c>
      <c r="E13" s="17" t="s">
        <v>1635</v>
      </c>
    </row>
    <row r="14" spans="1:5" s="1" customFormat="1" ht="19.5" customHeight="1">
      <c r="A14" s="21"/>
      <c r="B14" s="22" t="s">
        <v>1644</v>
      </c>
      <c r="C14" s="16">
        <v>10</v>
      </c>
      <c r="D14" s="17" t="s">
        <v>1635</v>
      </c>
      <c r="E14" s="17" t="s">
        <v>1635</v>
      </c>
    </row>
    <row r="15" spans="1:5" ht="19.5" customHeight="1">
      <c r="A15" s="18"/>
      <c r="B15" s="19" t="s">
        <v>1645</v>
      </c>
      <c r="C15" s="13">
        <v>11</v>
      </c>
      <c r="D15" s="14"/>
      <c r="E15" s="14"/>
    </row>
    <row r="16" spans="1:5" ht="19.5" customHeight="1">
      <c r="A16" s="18"/>
      <c r="B16" s="19" t="s">
        <v>1646</v>
      </c>
      <c r="C16" s="13">
        <v>12</v>
      </c>
      <c r="D16" s="14"/>
      <c r="E16" s="14"/>
    </row>
    <row r="17" spans="1:5" ht="19.5" customHeight="1">
      <c r="A17" s="18"/>
      <c r="B17" s="19" t="s">
        <v>1647</v>
      </c>
      <c r="C17" s="13">
        <v>13</v>
      </c>
      <c r="D17" s="14"/>
      <c r="E17" s="14"/>
    </row>
    <row r="18" spans="1:5" ht="19.5" customHeight="1">
      <c r="A18" s="18"/>
      <c r="B18" s="19" t="s">
        <v>1648</v>
      </c>
      <c r="C18" s="13">
        <v>14</v>
      </c>
      <c r="D18" s="14"/>
      <c r="E18" s="14"/>
    </row>
    <row r="19" spans="1:5" ht="19.5" customHeight="1">
      <c r="A19" s="18"/>
      <c r="B19" s="19" t="s">
        <v>1649</v>
      </c>
      <c r="C19" s="13">
        <v>15</v>
      </c>
      <c r="D19" s="14"/>
      <c r="E19" s="14"/>
    </row>
    <row r="20" spans="1:5" ht="19.5" customHeight="1">
      <c r="A20" s="18"/>
      <c r="B20" s="19" t="s">
        <v>1650</v>
      </c>
      <c r="C20" s="13">
        <v>16</v>
      </c>
      <c r="D20" s="14"/>
      <c r="E20" s="14"/>
    </row>
    <row r="21" spans="1:5" s="1" customFormat="1" ht="19.5" customHeight="1">
      <c r="A21" s="23"/>
      <c r="B21" s="24" t="s">
        <v>1651</v>
      </c>
      <c r="C21" s="16">
        <v>17</v>
      </c>
      <c r="D21" s="17" t="s">
        <v>1635</v>
      </c>
      <c r="E21" s="17" t="s">
        <v>1635</v>
      </c>
    </row>
    <row r="22" spans="1:5" ht="19.5" customHeight="1">
      <c r="A22" s="18"/>
      <c r="B22" s="19" t="s">
        <v>1645</v>
      </c>
      <c r="C22" s="13">
        <v>18</v>
      </c>
      <c r="D22" s="14"/>
      <c r="E22" s="14"/>
    </row>
    <row r="23" spans="1:5" ht="19.5" customHeight="1">
      <c r="A23" s="18"/>
      <c r="B23" s="19" t="s">
        <v>1646</v>
      </c>
      <c r="C23" s="13">
        <v>19</v>
      </c>
      <c r="D23" s="14"/>
      <c r="E23" s="14"/>
    </row>
    <row r="24" spans="1:5" ht="19.5" customHeight="1">
      <c r="A24" s="18"/>
      <c r="B24" s="19" t="s">
        <v>1647</v>
      </c>
      <c r="C24" s="13">
        <v>20</v>
      </c>
      <c r="D24" s="14"/>
      <c r="E24" s="14"/>
    </row>
    <row r="25" spans="1:5" ht="19.5" customHeight="1">
      <c r="A25" s="18"/>
      <c r="B25" s="19" t="s">
        <v>1648</v>
      </c>
      <c r="C25" s="13">
        <v>21</v>
      </c>
      <c r="D25" s="14"/>
      <c r="E25" s="14"/>
    </row>
    <row r="26" spans="1:5" ht="19.5" customHeight="1">
      <c r="A26" s="18"/>
      <c r="B26" s="19" t="s">
        <v>1649</v>
      </c>
      <c r="C26" s="13">
        <v>22</v>
      </c>
      <c r="D26" s="14"/>
      <c r="E26" s="14"/>
    </row>
    <row r="27" spans="1:5" ht="19.5" customHeight="1">
      <c r="A27" s="18"/>
      <c r="B27" s="19" t="s">
        <v>1650</v>
      </c>
      <c r="C27" s="13">
        <v>23</v>
      </c>
      <c r="D27" s="14"/>
      <c r="E27" s="14"/>
    </row>
    <row r="28" spans="1:5" ht="19.5" customHeight="1">
      <c r="A28" s="21" t="s">
        <v>1652</v>
      </c>
      <c r="B28" s="22"/>
      <c r="C28" s="16">
        <v>24</v>
      </c>
      <c r="D28" s="17" t="s">
        <v>1635</v>
      </c>
      <c r="E28" s="17" t="s">
        <v>1635</v>
      </c>
    </row>
    <row r="29" spans="1:5" ht="19.5" customHeight="1">
      <c r="A29" s="18"/>
      <c r="B29" s="19" t="s">
        <v>1653</v>
      </c>
      <c r="C29" s="13">
        <v>25</v>
      </c>
      <c r="D29" s="25"/>
      <c r="E29" s="25"/>
    </row>
    <row r="30" spans="1:5" ht="19.5" customHeight="1">
      <c r="A30" s="18"/>
      <c r="B30" s="19" t="s">
        <v>1654</v>
      </c>
      <c r="C30" s="13">
        <v>26</v>
      </c>
      <c r="D30" s="25"/>
      <c r="E30" s="25"/>
    </row>
    <row r="31" spans="1:5" ht="19.5" customHeight="1">
      <c r="A31" s="21" t="s">
        <v>1655</v>
      </c>
      <c r="B31" s="22"/>
      <c r="C31" s="16">
        <v>27</v>
      </c>
      <c r="D31" s="17" t="s">
        <v>1635</v>
      </c>
      <c r="E31" s="17" t="s">
        <v>1635</v>
      </c>
    </row>
    <row r="32" spans="1:5" ht="19.5" customHeight="1">
      <c r="A32" s="26"/>
      <c r="B32" s="19" t="s">
        <v>1656</v>
      </c>
      <c r="C32" s="13">
        <v>28</v>
      </c>
      <c r="D32" s="25"/>
      <c r="E32" s="25"/>
    </row>
    <row r="33" spans="1:5" ht="19.5" customHeight="1">
      <c r="A33" s="26"/>
      <c r="B33" s="19" t="s">
        <v>1657</v>
      </c>
      <c r="C33" s="13">
        <v>29</v>
      </c>
      <c r="D33" s="25"/>
      <c r="E33" s="25"/>
    </row>
  </sheetData>
  <sheetProtection/>
  <mergeCells count="3">
    <mergeCell ref="A1:E1"/>
    <mergeCell ref="A3:B3"/>
    <mergeCell ref="A4:B4"/>
  </mergeCells>
  <printOptions horizontalCentered="1" vertic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6"/>
  <sheetViews>
    <sheetView showGridLines="0" showZeros="0" workbookViewId="0" topLeftCell="A1">
      <selection activeCell="A1" sqref="A1:IV65536"/>
    </sheetView>
  </sheetViews>
  <sheetFormatPr defaultColWidth="9.00390625" defaultRowHeight="14.25"/>
  <cols>
    <col min="1" max="1" width="117.375" style="273" customWidth="1"/>
    <col min="2" max="16384" width="9.00390625" style="273" customWidth="1"/>
  </cols>
  <sheetData>
    <row r="1" s="273" customFormat="1" ht="48.75" customHeight="1">
      <c r="A1" s="276" t="s">
        <v>8</v>
      </c>
    </row>
    <row r="2" s="274" customFormat="1" ht="27.75" customHeight="1">
      <c r="A2" s="277" t="s">
        <v>9</v>
      </c>
    </row>
    <row r="3" s="274" customFormat="1" ht="27.75" customHeight="1">
      <c r="A3" s="277" t="s">
        <v>10</v>
      </c>
    </row>
    <row r="4" s="274" customFormat="1" ht="27.75" customHeight="1">
      <c r="A4" s="277" t="s">
        <v>11</v>
      </c>
    </row>
    <row r="5" s="274" customFormat="1" ht="27.75" customHeight="1">
      <c r="A5" s="277" t="s">
        <v>12</v>
      </c>
    </row>
    <row r="6" s="274" customFormat="1" ht="27.75" customHeight="1">
      <c r="A6" s="277" t="s">
        <v>13</v>
      </c>
    </row>
    <row r="7" s="274" customFormat="1" ht="27.75" customHeight="1">
      <c r="A7" s="277" t="s">
        <v>14</v>
      </c>
    </row>
    <row r="8" s="274" customFormat="1" ht="27.75" customHeight="1">
      <c r="A8" s="277" t="s">
        <v>15</v>
      </c>
    </row>
    <row r="9" s="274" customFormat="1" ht="27.75" customHeight="1">
      <c r="A9" s="277" t="s">
        <v>16</v>
      </c>
    </row>
    <row r="10" s="274" customFormat="1" ht="27.75" customHeight="1">
      <c r="A10" s="277" t="s">
        <v>17</v>
      </c>
    </row>
    <row r="11" s="274" customFormat="1" ht="27.75" customHeight="1">
      <c r="A11" s="277" t="s">
        <v>18</v>
      </c>
    </row>
    <row r="12" s="274" customFormat="1" ht="27.75" customHeight="1">
      <c r="A12" s="277" t="s">
        <v>19</v>
      </c>
    </row>
    <row r="13" s="274" customFormat="1" ht="27.75" customHeight="1">
      <c r="A13" s="277" t="s">
        <v>20</v>
      </c>
    </row>
    <row r="14" s="274" customFormat="1" ht="27.75" customHeight="1">
      <c r="A14" s="277" t="s">
        <v>21</v>
      </c>
    </row>
    <row r="15" s="275" customFormat="1" ht="27.75" customHeight="1">
      <c r="A15" s="277" t="s">
        <v>22</v>
      </c>
    </row>
    <row r="16" s="273" customFormat="1" ht="27.75" customHeight="1">
      <c r="A16" s="277" t="s">
        <v>23</v>
      </c>
    </row>
  </sheetData>
  <sheetProtection/>
  <printOptions horizontalCentered="1"/>
  <pageMargins left="0.75" right="0.75" top="0.44" bottom="0.66" header="0.22" footer="0.5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D34"/>
  <sheetViews>
    <sheetView tabSelected="1" zoomScaleSheetLayoutView="100" workbookViewId="0" topLeftCell="A1">
      <selection activeCell="D8" sqref="D8"/>
    </sheetView>
  </sheetViews>
  <sheetFormatPr defaultColWidth="9.00390625" defaultRowHeight="14.25"/>
  <cols>
    <col min="1" max="1" width="22.375" style="128" customWidth="1"/>
    <col min="2" max="3" width="26.00390625" style="128" customWidth="1"/>
    <col min="4" max="4" width="30.625" style="128" customWidth="1"/>
    <col min="5" max="16384" width="9.00390625" style="128" customWidth="1"/>
  </cols>
  <sheetData>
    <row r="1" s="128" customFormat="1" ht="18" customHeight="1">
      <c r="A1" s="116" t="s">
        <v>24</v>
      </c>
    </row>
    <row r="2" spans="1:4" s="116" customFormat="1" ht="20.25">
      <c r="A2" s="85" t="s">
        <v>25</v>
      </c>
      <c r="B2" s="85"/>
      <c r="C2" s="85"/>
      <c r="D2" s="85"/>
    </row>
    <row r="3" spans="1:4" s="128" customFormat="1" ht="20.25" customHeight="1">
      <c r="A3" s="116"/>
      <c r="D3" s="269" t="s">
        <v>26</v>
      </c>
    </row>
    <row r="4" spans="1:4" s="128" customFormat="1" ht="31.5" customHeight="1">
      <c r="A4" s="133" t="s">
        <v>27</v>
      </c>
      <c r="B4" s="111" t="s">
        <v>28</v>
      </c>
      <c r="C4" s="133" t="s">
        <v>29</v>
      </c>
      <c r="D4" s="133" t="s">
        <v>30</v>
      </c>
    </row>
    <row r="5" spans="1:4" s="128" customFormat="1" ht="19.5" customHeight="1">
      <c r="A5" s="96" t="s">
        <v>31</v>
      </c>
      <c r="B5" s="96">
        <f>SUM(B6:B21)</f>
        <v>7359</v>
      </c>
      <c r="C5" s="96">
        <f>SUM(C6:C21)</f>
        <v>7836</v>
      </c>
      <c r="D5" s="270">
        <f aca="true" t="shared" si="0" ref="D5:D33">C5/B5</f>
        <v>1.0648185894822666</v>
      </c>
    </row>
    <row r="6" spans="1:4" s="128" customFormat="1" ht="19.5" customHeight="1">
      <c r="A6" s="96" t="s">
        <v>32</v>
      </c>
      <c r="B6" s="96">
        <v>3759</v>
      </c>
      <c r="C6" s="96">
        <v>4002</v>
      </c>
      <c r="D6" s="270">
        <f t="shared" si="0"/>
        <v>1.0646448523543495</v>
      </c>
    </row>
    <row r="7" spans="1:4" s="128" customFormat="1" ht="19.5" customHeight="1">
      <c r="A7" s="96" t="s">
        <v>33</v>
      </c>
      <c r="B7" s="96">
        <v>920</v>
      </c>
      <c r="C7" s="96">
        <v>980</v>
      </c>
      <c r="D7" s="270">
        <f t="shared" si="0"/>
        <v>1.065217391304348</v>
      </c>
    </row>
    <row r="8" spans="1:4" s="128" customFormat="1" ht="19.5" customHeight="1">
      <c r="A8" s="96" t="s">
        <v>34</v>
      </c>
      <c r="B8" s="96"/>
      <c r="C8" s="96"/>
      <c r="D8" s="270" t="e">
        <f t="shared" si="0"/>
        <v>#DIV/0!</v>
      </c>
    </row>
    <row r="9" spans="1:4" s="128" customFormat="1" ht="19.5" customHeight="1">
      <c r="A9" s="96" t="s">
        <v>35</v>
      </c>
      <c r="B9" s="96">
        <v>1157</v>
      </c>
      <c r="C9" s="96">
        <v>1231</v>
      </c>
      <c r="D9" s="270">
        <f t="shared" si="0"/>
        <v>1.0639585133967155</v>
      </c>
    </row>
    <row r="10" spans="1:4" s="128" customFormat="1" ht="19.5" customHeight="1">
      <c r="A10" s="96" t="s">
        <v>36</v>
      </c>
      <c r="B10" s="96">
        <v>29</v>
      </c>
      <c r="C10" s="96">
        <v>31</v>
      </c>
      <c r="D10" s="270">
        <f t="shared" si="0"/>
        <v>1.0689655172413792</v>
      </c>
    </row>
    <row r="11" spans="1:4" s="128" customFormat="1" ht="19.5" customHeight="1">
      <c r="A11" s="96" t="s">
        <v>37</v>
      </c>
      <c r="B11" s="96">
        <v>368</v>
      </c>
      <c r="C11" s="96">
        <v>392</v>
      </c>
      <c r="D11" s="270">
        <f t="shared" si="0"/>
        <v>1.065217391304348</v>
      </c>
    </row>
    <row r="12" spans="1:4" s="128" customFormat="1" ht="19.5" customHeight="1">
      <c r="A12" s="96" t="s">
        <v>38</v>
      </c>
      <c r="B12" s="96">
        <v>151</v>
      </c>
      <c r="C12" s="96">
        <v>161</v>
      </c>
      <c r="D12" s="270">
        <f t="shared" si="0"/>
        <v>1.0662251655629138</v>
      </c>
    </row>
    <row r="13" spans="1:4" s="128" customFormat="1" ht="19.5" customHeight="1">
      <c r="A13" s="96" t="s">
        <v>39</v>
      </c>
      <c r="B13" s="96">
        <v>92</v>
      </c>
      <c r="C13" s="96">
        <v>98</v>
      </c>
      <c r="D13" s="270">
        <f t="shared" si="0"/>
        <v>1.065217391304348</v>
      </c>
    </row>
    <row r="14" spans="1:4" s="128" customFormat="1" ht="19.5" customHeight="1">
      <c r="A14" s="96" t="s">
        <v>40</v>
      </c>
      <c r="B14" s="96">
        <v>125</v>
      </c>
      <c r="C14" s="96">
        <v>133</v>
      </c>
      <c r="D14" s="270">
        <f t="shared" si="0"/>
        <v>1.064</v>
      </c>
    </row>
    <row r="15" spans="1:4" s="128" customFormat="1" ht="19.5" customHeight="1">
      <c r="A15" s="96" t="s">
        <v>41</v>
      </c>
      <c r="B15" s="96">
        <v>254</v>
      </c>
      <c r="C15" s="96">
        <v>270</v>
      </c>
      <c r="D15" s="270">
        <f t="shared" si="0"/>
        <v>1.062992125984252</v>
      </c>
    </row>
    <row r="16" spans="1:4" s="128" customFormat="1" ht="19.5" customHeight="1">
      <c r="A16" s="96" t="s">
        <v>42</v>
      </c>
      <c r="B16" s="96">
        <v>350</v>
      </c>
      <c r="C16" s="96">
        <v>373</v>
      </c>
      <c r="D16" s="270">
        <f t="shared" si="0"/>
        <v>1.0657142857142856</v>
      </c>
    </row>
    <row r="17" spans="1:4" s="128" customFormat="1" ht="19.5" customHeight="1">
      <c r="A17" s="96" t="s">
        <v>43</v>
      </c>
      <c r="B17" s="96">
        <v>9</v>
      </c>
      <c r="C17" s="96">
        <v>10</v>
      </c>
      <c r="D17" s="270">
        <f t="shared" si="0"/>
        <v>1.1111111111111112</v>
      </c>
    </row>
    <row r="18" spans="1:4" s="128" customFormat="1" ht="19.5" customHeight="1">
      <c r="A18" s="96" t="s">
        <v>44</v>
      </c>
      <c r="B18" s="96">
        <v>87</v>
      </c>
      <c r="C18" s="96">
        <v>93</v>
      </c>
      <c r="D18" s="270">
        <f t="shared" si="0"/>
        <v>1.0689655172413792</v>
      </c>
    </row>
    <row r="19" spans="1:4" s="128" customFormat="1" ht="19.5" customHeight="1">
      <c r="A19" s="96" t="s">
        <v>45</v>
      </c>
      <c r="B19" s="96"/>
      <c r="C19" s="96"/>
      <c r="D19" s="270" t="e">
        <f t="shared" si="0"/>
        <v>#DIV/0!</v>
      </c>
    </row>
    <row r="20" spans="1:4" s="128" customFormat="1" ht="19.5" customHeight="1">
      <c r="A20" s="96" t="s">
        <v>46</v>
      </c>
      <c r="B20" s="96"/>
      <c r="C20" s="96"/>
      <c r="D20" s="270" t="e">
        <f t="shared" si="0"/>
        <v>#DIV/0!</v>
      </c>
    </row>
    <row r="21" spans="1:4" s="128" customFormat="1" ht="19.5" customHeight="1">
      <c r="A21" s="96" t="s">
        <v>47</v>
      </c>
      <c r="B21" s="96">
        <v>58</v>
      </c>
      <c r="C21" s="96">
        <v>62</v>
      </c>
      <c r="D21" s="270">
        <f t="shared" si="0"/>
        <v>1.0689655172413792</v>
      </c>
    </row>
    <row r="22" spans="1:4" s="128" customFormat="1" ht="21" customHeight="1">
      <c r="A22" s="96" t="s">
        <v>48</v>
      </c>
      <c r="B22" s="96">
        <f>SUM(B23:B30)</f>
        <v>5008</v>
      </c>
      <c r="C22" s="96">
        <f>SUM(C23:C30)</f>
        <v>5334</v>
      </c>
      <c r="D22" s="270">
        <f t="shared" si="0"/>
        <v>1.0650958466453675</v>
      </c>
    </row>
    <row r="23" spans="1:4" s="128" customFormat="1" ht="19.5" customHeight="1">
      <c r="A23" s="96" t="s">
        <v>49</v>
      </c>
      <c r="B23" s="96">
        <v>381</v>
      </c>
      <c r="C23" s="96">
        <v>406</v>
      </c>
      <c r="D23" s="270">
        <f t="shared" si="0"/>
        <v>1.0656167979002624</v>
      </c>
    </row>
    <row r="24" spans="1:4" s="128" customFormat="1" ht="19.5" customHeight="1">
      <c r="A24" s="96" t="s">
        <v>50</v>
      </c>
      <c r="B24" s="96">
        <v>468</v>
      </c>
      <c r="C24" s="96">
        <v>498</v>
      </c>
      <c r="D24" s="270">
        <f t="shared" si="0"/>
        <v>1.064102564102564</v>
      </c>
    </row>
    <row r="25" spans="1:4" s="128" customFormat="1" ht="19.5" customHeight="1">
      <c r="A25" s="96" t="s">
        <v>51</v>
      </c>
      <c r="B25" s="96">
        <v>2547</v>
      </c>
      <c r="C25" s="96">
        <v>2712</v>
      </c>
      <c r="D25" s="270">
        <f t="shared" si="0"/>
        <v>1.0647820965842167</v>
      </c>
    </row>
    <row r="26" spans="1:4" s="128" customFormat="1" ht="19.5" customHeight="1">
      <c r="A26" s="96" t="s">
        <v>52</v>
      </c>
      <c r="B26" s="96"/>
      <c r="C26" s="96"/>
      <c r="D26" s="270" t="e">
        <f t="shared" si="0"/>
        <v>#DIV/0!</v>
      </c>
    </row>
    <row r="27" spans="1:4" s="128" customFormat="1" ht="19.5" customHeight="1">
      <c r="A27" s="96" t="s">
        <v>53</v>
      </c>
      <c r="B27" s="96">
        <v>1286</v>
      </c>
      <c r="C27" s="96">
        <v>1370</v>
      </c>
      <c r="D27" s="270">
        <f t="shared" si="0"/>
        <v>1.0653188180404354</v>
      </c>
    </row>
    <row r="28" spans="1:4" s="128" customFormat="1" ht="19.5" customHeight="1">
      <c r="A28" s="96" t="s">
        <v>54</v>
      </c>
      <c r="B28" s="96"/>
      <c r="C28" s="96"/>
      <c r="D28" s="270" t="e">
        <f t="shared" si="0"/>
        <v>#DIV/0!</v>
      </c>
    </row>
    <row r="29" spans="1:4" s="268" customFormat="1" ht="19.5" customHeight="1">
      <c r="A29" s="96" t="s">
        <v>55</v>
      </c>
      <c r="B29" s="271">
        <v>326</v>
      </c>
      <c r="C29" s="271">
        <v>348</v>
      </c>
      <c r="D29" s="270">
        <f t="shared" si="0"/>
        <v>1.0674846625766872</v>
      </c>
    </row>
    <row r="30" spans="1:4" s="268" customFormat="1" ht="19.5" customHeight="1">
      <c r="A30" s="96" t="s">
        <v>56</v>
      </c>
      <c r="B30" s="271"/>
      <c r="C30" s="271"/>
      <c r="D30" s="270" t="e">
        <f t="shared" si="0"/>
        <v>#DIV/0!</v>
      </c>
    </row>
    <row r="31" spans="1:4" s="268" customFormat="1" ht="19.5" customHeight="1">
      <c r="A31" s="96" t="s">
        <v>0</v>
      </c>
      <c r="B31" s="271"/>
      <c r="C31" s="271"/>
      <c r="D31" s="270" t="e">
        <f t="shared" si="0"/>
        <v>#DIV/0!</v>
      </c>
    </row>
    <row r="32" spans="1:4" s="128" customFormat="1" ht="19.5" customHeight="1">
      <c r="A32" s="96" t="s">
        <v>0</v>
      </c>
      <c r="B32" s="96"/>
      <c r="C32" s="96"/>
      <c r="D32" s="270" t="e">
        <f t="shared" si="0"/>
        <v>#DIV/0!</v>
      </c>
    </row>
    <row r="33" spans="1:4" s="128" customFormat="1" ht="19.5" customHeight="1">
      <c r="A33" s="105" t="s">
        <v>57</v>
      </c>
      <c r="B33" s="96">
        <f>SUM(B5,B22)</f>
        <v>12367</v>
      </c>
      <c r="C33" s="96">
        <f>SUM(C5,C22)</f>
        <v>13170</v>
      </c>
      <c r="D33" s="270">
        <f t="shared" si="0"/>
        <v>1.064930864397186</v>
      </c>
    </row>
    <row r="34" spans="1:4" s="128" customFormat="1" ht="18.75" customHeight="1">
      <c r="A34" s="272" t="s">
        <v>0</v>
      </c>
      <c r="B34" s="272"/>
      <c r="C34" s="272"/>
      <c r="D34" s="272"/>
    </row>
    <row r="35" s="128" customFormat="1" ht="19.5" customHeight="1"/>
    <row r="36" s="128" customFormat="1" ht="19.5" customHeight="1"/>
    <row r="37" s="128" customFormat="1" ht="19.5" customHeight="1"/>
    <row r="38" s="128" customFormat="1" ht="19.5" customHeight="1"/>
  </sheetData>
  <sheetProtection/>
  <mergeCells count="2">
    <mergeCell ref="A2:D2"/>
    <mergeCell ref="A34:D34"/>
  </mergeCells>
  <printOptions/>
  <pageMargins left="0.75" right="0.75" top="1" bottom="1" header="0.51" footer="0.51"/>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307"/>
  <sheetViews>
    <sheetView zoomScaleSheetLayoutView="100" workbookViewId="0" topLeftCell="A570">
      <selection activeCell="D594" sqref="D594"/>
    </sheetView>
  </sheetViews>
  <sheetFormatPr defaultColWidth="9.00390625" defaultRowHeight="14.25"/>
  <cols>
    <col min="1" max="1" width="41.125" style="129" customWidth="1"/>
    <col min="2" max="2" width="12.50390625" style="129" customWidth="1"/>
    <col min="3" max="3" width="10.125" style="129" customWidth="1"/>
    <col min="4" max="4" width="18.50390625" style="129" customWidth="1"/>
    <col min="5" max="5" width="15.50390625" style="129" customWidth="1"/>
    <col min="6" max="6" width="15.25390625" style="129" customWidth="1"/>
    <col min="7" max="7" width="11.875" style="129" customWidth="1"/>
    <col min="8" max="8" width="16.25390625" style="129" customWidth="1"/>
    <col min="9" max="16384" width="9.00390625" style="129" customWidth="1"/>
  </cols>
  <sheetData>
    <row r="1" spans="1:5" s="129" customFormat="1" ht="14.25">
      <c r="A1" s="190" t="s">
        <v>58</v>
      </c>
      <c r="E1" s="249" t="s">
        <v>0</v>
      </c>
    </row>
    <row r="2" spans="1:5" s="129" customFormat="1" ht="20.25">
      <c r="A2" s="167" t="s">
        <v>59</v>
      </c>
      <c r="B2" s="167"/>
      <c r="C2" s="167"/>
      <c r="D2" s="167"/>
      <c r="E2" s="167"/>
    </row>
    <row r="3" s="129" customFormat="1" ht="14.25">
      <c r="E3" s="249" t="s">
        <v>26</v>
      </c>
    </row>
    <row r="4" spans="1:5" s="129" customFormat="1" ht="14.25">
      <c r="A4" s="192" t="s">
        <v>60</v>
      </c>
      <c r="B4" s="193" t="s">
        <v>28</v>
      </c>
      <c r="C4" s="192" t="s">
        <v>29</v>
      </c>
      <c r="D4" s="193" t="s">
        <v>30</v>
      </c>
      <c r="E4" s="192" t="s">
        <v>61</v>
      </c>
    </row>
    <row r="5" spans="1:5" s="129" customFormat="1" ht="14.25">
      <c r="A5" s="134" t="s">
        <v>62</v>
      </c>
      <c r="B5" s="250">
        <f>SUM(B6,B18,B27,B38,B50,B61,B72,B84,B93,B98,B106,B116,B125,B136,B150,B157,B165,B171,B178,B185,B192,B199,B205,B213,B219,B225,B231,B248)</f>
        <v>38364</v>
      </c>
      <c r="C5" s="250">
        <f>SUM(C6,C18,C27,C38,C50,C61,C72,C84,C93,C98,C106,C116,C125,C136,C150,C157,C165,C171,C178,C185,C192,C199,C205,C213,C219,C225,C231,C248)</f>
        <v>29947</v>
      </c>
      <c r="D5" s="134"/>
      <c r="E5" s="134"/>
    </row>
    <row r="6" spans="1:5" s="129" customFormat="1" ht="14.25">
      <c r="A6" s="251" t="s">
        <v>63</v>
      </c>
      <c r="B6" s="134">
        <f>SUM(B7:B17)</f>
        <v>316</v>
      </c>
      <c r="C6" s="134">
        <f>SUM(C7:C17)</f>
        <v>291</v>
      </c>
      <c r="D6" s="134"/>
      <c r="E6" s="134"/>
    </row>
    <row r="7" spans="1:5" s="129" customFormat="1" ht="14.25">
      <c r="A7" s="251" t="s">
        <v>64</v>
      </c>
      <c r="B7" s="134">
        <v>308</v>
      </c>
      <c r="C7" s="134">
        <v>291</v>
      </c>
      <c r="D7" s="134"/>
      <c r="E7" s="134"/>
    </row>
    <row r="8" spans="1:5" s="129" customFormat="1" ht="14.25">
      <c r="A8" s="251" t="s">
        <v>65</v>
      </c>
      <c r="B8" s="134"/>
      <c r="C8" s="134"/>
      <c r="D8" s="134"/>
      <c r="E8" s="134"/>
    </row>
    <row r="9" spans="1:5" s="129" customFormat="1" ht="14.25">
      <c r="A9" s="252" t="s">
        <v>66</v>
      </c>
      <c r="B9" s="134"/>
      <c r="C9" s="134"/>
      <c r="D9" s="134"/>
      <c r="E9" s="134"/>
    </row>
    <row r="10" spans="1:5" s="129" customFormat="1" ht="14.25">
      <c r="A10" s="252" t="s">
        <v>67</v>
      </c>
      <c r="B10" s="134"/>
      <c r="C10" s="134"/>
      <c r="D10" s="134"/>
      <c r="E10" s="134"/>
    </row>
    <row r="11" spans="1:5" s="129" customFormat="1" ht="14.25">
      <c r="A11" s="252" t="s">
        <v>68</v>
      </c>
      <c r="B11" s="134"/>
      <c r="C11" s="134"/>
      <c r="D11" s="134"/>
      <c r="E11" s="134"/>
    </row>
    <row r="12" spans="1:5" s="129" customFormat="1" ht="14.25">
      <c r="A12" s="134" t="s">
        <v>69</v>
      </c>
      <c r="B12" s="134"/>
      <c r="C12" s="134"/>
      <c r="D12" s="134"/>
      <c r="E12" s="134"/>
    </row>
    <row r="13" spans="1:5" s="129" customFormat="1" ht="14.25">
      <c r="A13" s="134" t="s">
        <v>70</v>
      </c>
      <c r="B13" s="134"/>
      <c r="C13" s="134"/>
      <c r="D13" s="134"/>
      <c r="E13" s="134"/>
    </row>
    <row r="14" spans="1:5" s="129" customFormat="1" ht="14.25">
      <c r="A14" s="134" t="s">
        <v>71</v>
      </c>
      <c r="B14" s="134"/>
      <c r="C14" s="134"/>
      <c r="D14" s="134"/>
      <c r="E14" s="134"/>
    </row>
    <row r="15" spans="1:5" s="129" customFormat="1" ht="14.25">
      <c r="A15" s="134" t="s">
        <v>72</v>
      </c>
      <c r="B15" s="134"/>
      <c r="C15" s="134"/>
      <c r="D15" s="134"/>
      <c r="E15" s="134"/>
    </row>
    <row r="16" spans="1:5" s="129" customFormat="1" ht="14.25">
      <c r="A16" s="134" t="s">
        <v>73</v>
      </c>
      <c r="B16" s="134"/>
      <c r="C16" s="134"/>
      <c r="D16" s="134"/>
      <c r="E16" s="134"/>
    </row>
    <row r="17" spans="1:5" s="129" customFormat="1" ht="14.25">
      <c r="A17" s="134" t="s">
        <v>74</v>
      </c>
      <c r="B17" s="134">
        <v>8</v>
      </c>
      <c r="C17" s="134"/>
      <c r="D17" s="134"/>
      <c r="E17" s="134"/>
    </row>
    <row r="18" spans="1:5" s="129" customFormat="1" ht="14.25">
      <c r="A18" s="251" t="s">
        <v>75</v>
      </c>
      <c r="B18" s="134">
        <f>SUM(B19:B26)</f>
        <v>275</v>
      </c>
      <c r="C18" s="134">
        <f>SUM(C19:C26)</f>
        <v>250</v>
      </c>
      <c r="D18" s="134"/>
      <c r="E18" s="134"/>
    </row>
    <row r="19" spans="1:5" s="129" customFormat="1" ht="14.25">
      <c r="A19" s="251" t="s">
        <v>64</v>
      </c>
      <c r="B19" s="134">
        <v>268</v>
      </c>
      <c r="C19" s="134">
        <v>250</v>
      </c>
      <c r="D19" s="134"/>
      <c r="E19" s="134"/>
    </row>
    <row r="20" spans="1:5" s="129" customFormat="1" ht="14.25">
      <c r="A20" s="251" t="s">
        <v>65</v>
      </c>
      <c r="B20" s="134"/>
      <c r="C20" s="134"/>
      <c r="D20" s="134"/>
      <c r="E20" s="134"/>
    </row>
    <row r="21" spans="1:5" s="129" customFormat="1" ht="14.25">
      <c r="A21" s="252" t="s">
        <v>66</v>
      </c>
      <c r="B21" s="134"/>
      <c r="C21" s="134"/>
      <c r="D21" s="134"/>
      <c r="E21" s="134"/>
    </row>
    <row r="22" spans="1:5" s="129" customFormat="1" ht="14.25">
      <c r="A22" s="252" t="s">
        <v>76</v>
      </c>
      <c r="B22" s="134"/>
      <c r="C22" s="134"/>
      <c r="D22" s="134"/>
      <c r="E22" s="134"/>
    </row>
    <row r="23" spans="1:5" s="129" customFormat="1" ht="14.25">
      <c r="A23" s="252" t="s">
        <v>77</v>
      </c>
      <c r="B23" s="134"/>
      <c r="C23" s="134"/>
      <c r="D23" s="134"/>
      <c r="E23" s="134"/>
    </row>
    <row r="24" spans="1:5" s="129" customFormat="1" ht="14.25">
      <c r="A24" s="252" t="s">
        <v>78</v>
      </c>
      <c r="B24" s="134"/>
      <c r="C24" s="134"/>
      <c r="D24" s="134"/>
      <c r="E24" s="134"/>
    </row>
    <row r="25" spans="1:5" s="129" customFormat="1" ht="14.25">
      <c r="A25" s="252" t="s">
        <v>73</v>
      </c>
      <c r="B25" s="134"/>
      <c r="C25" s="134"/>
      <c r="D25" s="134"/>
      <c r="E25" s="134"/>
    </row>
    <row r="26" spans="1:5" s="129" customFormat="1" ht="14.25">
      <c r="A26" s="252" t="s">
        <v>79</v>
      </c>
      <c r="B26" s="134">
        <v>7</v>
      </c>
      <c r="C26" s="134"/>
      <c r="D26" s="134"/>
      <c r="E26" s="134"/>
    </row>
    <row r="27" spans="1:5" s="129" customFormat="1" ht="14.25">
      <c r="A27" s="251" t="s">
        <v>80</v>
      </c>
      <c r="B27" s="134">
        <f>SUM(B28:B37)</f>
        <v>17851</v>
      </c>
      <c r="C27" s="134">
        <f>SUM(C28:C37)</f>
        <v>13812</v>
      </c>
      <c r="D27" s="134"/>
      <c r="E27" s="134"/>
    </row>
    <row r="28" spans="1:5" s="129" customFormat="1" ht="14.25">
      <c r="A28" s="251" t="s">
        <v>64</v>
      </c>
      <c r="B28" s="134">
        <v>17840</v>
      </c>
      <c r="C28" s="134">
        <v>13812</v>
      </c>
      <c r="D28" s="134"/>
      <c r="E28" s="134"/>
    </row>
    <row r="29" spans="1:5" s="129" customFormat="1" ht="14.25">
      <c r="A29" s="251" t="s">
        <v>65</v>
      </c>
      <c r="B29" s="134"/>
      <c r="C29" s="134"/>
      <c r="D29" s="134"/>
      <c r="E29" s="134"/>
    </row>
    <row r="30" spans="1:5" s="129" customFormat="1" ht="14.25">
      <c r="A30" s="252" t="s">
        <v>66</v>
      </c>
      <c r="B30" s="134"/>
      <c r="C30" s="134"/>
      <c r="D30" s="134"/>
      <c r="E30" s="134"/>
    </row>
    <row r="31" spans="1:5" s="129" customFormat="1" ht="14.25">
      <c r="A31" s="252" t="s">
        <v>81</v>
      </c>
      <c r="B31" s="134"/>
      <c r="C31" s="134"/>
      <c r="D31" s="134"/>
      <c r="E31" s="134"/>
    </row>
    <row r="32" spans="1:5" s="129" customFormat="1" ht="14.25">
      <c r="A32" s="252" t="s">
        <v>82</v>
      </c>
      <c r="B32" s="134"/>
      <c r="C32" s="134"/>
      <c r="D32" s="134"/>
      <c r="E32" s="134"/>
    </row>
    <row r="33" spans="1:5" s="129" customFormat="1" ht="14.25">
      <c r="A33" s="253" t="s">
        <v>83</v>
      </c>
      <c r="B33" s="134"/>
      <c r="C33" s="134"/>
      <c r="D33" s="134"/>
      <c r="E33" s="134"/>
    </row>
    <row r="34" spans="1:5" s="129" customFormat="1" ht="14.25">
      <c r="A34" s="251" t="s">
        <v>84</v>
      </c>
      <c r="B34" s="134">
        <v>11</v>
      </c>
      <c r="C34" s="134"/>
      <c r="D34" s="134"/>
      <c r="E34" s="134"/>
    </row>
    <row r="35" spans="1:5" s="129" customFormat="1" ht="14.25">
      <c r="A35" s="252" t="s">
        <v>85</v>
      </c>
      <c r="B35" s="134"/>
      <c r="C35" s="134"/>
      <c r="D35" s="134"/>
      <c r="E35" s="134"/>
    </row>
    <row r="36" spans="1:5" s="129" customFormat="1" ht="14.25">
      <c r="A36" s="252" t="s">
        <v>73</v>
      </c>
      <c r="B36" s="134"/>
      <c r="C36" s="134"/>
      <c r="D36" s="134"/>
      <c r="E36" s="134"/>
    </row>
    <row r="37" spans="1:5" s="129" customFormat="1" ht="14.25">
      <c r="A37" s="252" t="s">
        <v>86</v>
      </c>
      <c r="B37" s="134"/>
      <c r="C37" s="134"/>
      <c r="D37" s="134"/>
      <c r="E37" s="134"/>
    </row>
    <row r="38" spans="1:5" s="129" customFormat="1" ht="14.25">
      <c r="A38" s="251" t="s">
        <v>87</v>
      </c>
      <c r="B38" s="134">
        <f>SUM(B39:B49)</f>
        <v>392</v>
      </c>
      <c r="C38" s="134">
        <f>SUM(C39:C49)</f>
        <v>380</v>
      </c>
      <c r="D38" s="134"/>
      <c r="E38" s="134"/>
    </row>
    <row r="39" spans="1:5" s="129" customFormat="1" ht="14.25">
      <c r="A39" s="251" t="s">
        <v>64</v>
      </c>
      <c r="B39" s="134">
        <v>392</v>
      </c>
      <c r="C39" s="134">
        <v>380</v>
      </c>
      <c r="D39" s="134"/>
      <c r="E39" s="134"/>
    </row>
    <row r="40" spans="1:5" s="129" customFormat="1" ht="14.25">
      <c r="A40" s="251" t="s">
        <v>65</v>
      </c>
      <c r="B40" s="134"/>
      <c r="C40" s="134"/>
      <c r="D40" s="134"/>
      <c r="E40" s="134"/>
    </row>
    <row r="41" spans="1:5" s="129" customFormat="1" ht="14.25">
      <c r="A41" s="252" t="s">
        <v>66</v>
      </c>
      <c r="B41" s="134"/>
      <c r="C41" s="134"/>
      <c r="D41" s="134"/>
      <c r="E41" s="134"/>
    </row>
    <row r="42" spans="1:5" s="129" customFormat="1" ht="14.25">
      <c r="A42" s="252" t="s">
        <v>88</v>
      </c>
      <c r="B42" s="134"/>
      <c r="C42" s="134"/>
      <c r="D42" s="134"/>
      <c r="E42" s="134"/>
    </row>
    <row r="43" spans="1:5" s="129" customFormat="1" ht="14.25">
      <c r="A43" s="252" t="s">
        <v>89</v>
      </c>
      <c r="B43" s="134"/>
      <c r="C43" s="134"/>
      <c r="D43" s="134"/>
      <c r="E43" s="134"/>
    </row>
    <row r="44" spans="1:5" s="129" customFormat="1" ht="14.25">
      <c r="A44" s="251" t="s">
        <v>90</v>
      </c>
      <c r="B44" s="134"/>
      <c r="C44" s="134"/>
      <c r="D44" s="134"/>
      <c r="E44" s="134"/>
    </row>
    <row r="45" spans="1:5" s="129" customFormat="1" ht="14.25">
      <c r="A45" s="251" t="s">
        <v>91</v>
      </c>
      <c r="B45" s="134"/>
      <c r="C45" s="134"/>
      <c r="D45" s="134"/>
      <c r="E45" s="134"/>
    </row>
    <row r="46" spans="1:5" s="129" customFormat="1" ht="14.25">
      <c r="A46" s="251" t="s">
        <v>92</v>
      </c>
      <c r="B46" s="134"/>
      <c r="C46" s="134"/>
      <c r="D46" s="134"/>
      <c r="E46" s="134"/>
    </row>
    <row r="47" spans="1:5" s="129" customFormat="1" ht="14.25">
      <c r="A47" s="251" t="s">
        <v>93</v>
      </c>
      <c r="B47" s="134"/>
      <c r="C47" s="134"/>
      <c r="D47" s="134"/>
      <c r="E47" s="134"/>
    </row>
    <row r="48" spans="1:5" s="129" customFormat="1" ht="14.25">
      <c r="A48" s="251" t="s">
        <v>73</v>
      </c>
      <c r="B48" s="134"/>
      <c r="C48" s="134"/>
      <c r="D48" s="134"/>
      <c r="E48" s="134"/>
    </row>
    <row r="49" spans="1:5" s="129" customFormat="1" ht="14.25">
      <c r="A49" s="252" t="s">
        <v>94</v>
      </c>
      <c r="B49" s="134"/>
      <c r="C49" s="134"/>
      <c r="D49" s="134"/>
      <c r="E49" s="134"/>
    </row>
    <row r="50" spans="1:5" s="129" customFormat="1" ht="14.25">
      <c r="A50" s="252" t="s">
        <v>95</v>
      </c>
      <c r="B50" s="134">
        <f>SUM(B51:B60)</f>
        <v>184</v>
      </c>
      <c r="C50" s="134">
        <f>SUM(C51:C60)</f>
        <v>170</v>
      </c>
      <c r="D50" s="134"/>
      <c r="E50" s="134"/>
    </row>
    <row r="51" spans="1:5" s="129" customFormat="1" ht="14.25">
      <c r="A51" s="252" t="s">
        <v>64</v>
      </c>
      <c r="B51" s="134">
        <v>184</v>
      </c>
      <c r="C51" s="134">
        <v>170</v>
      </c>
      <c r="D51" s="134"/>
      <c r="E51" s="134"/>
    </row>
    <row r="52" spans="1:5" s="129" customFormat="1" ht="14.25">
      <c r="A52" s="134" t="s">
        <v>65</v>
      </c>
      <c r="B52" s="134"/>
      <c r="C52" s="134"/>
      <c r="D52" s="134"/>
      <c r="E52" s="134"/>
    </row>
    <row r="53" spans="1:5" s="129" customFormat="1" ht="14.25">
      <c r="A53" s="251" t="s">
        <v>66</v>
      </c>
      <c r="B53" s="134"/>
      <c r="C53" s="134"/>
      <c r="D53" s="134"/>
      <c r="E53" s="134"/>
    </row>
    <row r="54" spans="1:5" s="129" customFormat="1" ht="14.25">
      <c r="A54" s="251" t="s">
        <v>96</v>
      </c>
      <c r="B54" s="134"/>
      <c r="C54" s="134"/>
      <c r="D54" s="134"/>
      <c r="E54" s="134"/>
    </row>
    <row r="55" spans="1:5" s="129" customFormat="1" ht="14.25">
      <c r="A55" s="251" t="s">
        <v>97</v>
      </c>
      <c r="B55" s="134"/>
      <c r="C55" s="134"/>
      <c r="D55" s="134"/>
      <c r="E55" s="134"/>
    </row>
    <row r="56" spans="1:5" s="129" customFormat="1" ht="14.25">
      <c r="A56" s="252" t="s">
        <v>98</v>
      </c>
      <c r="B56" s="134"/>
      <c r="C56" s="134"/>
      <c r="D56" s="134"/>
      <c r="E56" s="134"/>
    </row>
    <row r="57" spans="1:5" s="129" customFormat="1" ht="14.25">
      <c r="A57" s="252" t="s">
        <v>99</v>
      </c>
      <c r="B57" s="134"/>
      <c r="C57" s="134"/>
      <c r="D57" s="134"/>
      <c r="E57" s="134"/>
    </row>
    <row r="58" spans="1:5" s="129" customFormat="1" ht="14.25">
      <c r="A58" s="252" t="s">
        <v>100</v>
      </c>
      <c r="B58" s="134"/>
      <c r="C58" s="134"/>
      <c r="D58" s="134"/>
      <c r="E58" s="134"/>
    </row>
    <row r="59" spans="1:5" s="129" customFormat="1" ht="14.25">
      <c r="A59" s="251" t="s">
        <v>73</v>
      </c>
      <c r="B59" s="134"/>
      <c r="C59" s="134"/>
      <c r="D59" s="134"/>
      <c r="E59" s="134"/>
    </row>
    <row r="60" spans="1:5" s="129" customFormat="1" ht="14.25">
      <c r="A60" s="252" t="s">
        <v>101</v>
      </c>
      <c r="B60" s="134"/>
      <c r="C60" s="134"/>
      <c r="D60" s="134"/>
      <c r="E60" s="134"/>
    </row>
    <row r="61" spans="1:5" s="129" customFormat="1" ht="14.25">
      <c r="A61" s="253" t="s">
        <v>102</v>
      </c>
      <c r="B61" s="134">
        <f>SUM(B62:B71)</f>
        <v>3813</v>
      </c>
      <c r="C61" s="134">
        <f>SUM(C62:C71)</f>
        <v>1848</v>
      </c>
      <c r="D61" s="134"/>
      <c r="E61" s="134"/>
    </row>
    <row r="62" spans="1:5" s="129" customFormat="1" ht="14.25">
      <c r="A62" s="252" t="s">
        <v>64</v>
      </c>
      <c r="B62" s="134">
        <v>1852</v>
      </c>
      <c r="C62" s="134">
        <v>1841</v>
      </c>
      <c r="D62" s="134"/>
      <c r="E62" s="134"/>
    </row>
    <row r="63" spans="1:5" s="129" customFormat="1" ht="14.25">
      <c r="A63" s="134" t="s">
        <v>65</v>
      </c>
      <c r="B63" s="134"/>
      <c r="C63" s="134"/>
      <c r="D63" s="134"/>
      <c r="E63" s="134"/>
    </row>
    <row r="64" spans="1:5" s="129" customFormat="1" ht="14.25">
      <c r="A64" s="134" t="s">
        <v>66</v>
      </c>
      <c r="B64" s="134"/>
      <c r="C64" s="134"/>
      <c r="D64" s="134"/>
      <c r="E64" s="134"/>
    </row>
    <row r="65" spans="1:5" s="129" customFormat="1" ht="14.25">
      <c r="A65" s="134" t="s">
        <v>103</v>
      </c>
      <c r="B65" s="134"/>
      <c r="C65" s="134"/>
      <c r="D65" s="134"/>
      <c r="E65" s="134"/>
    </row>
    <row r="66" spans="1:5" s="129" customFormat="1" ht="14.25">
      <c r="A66" s="134" t="s">
        <v>104</v>
      </c>
      <c r="B66" s="134"/>
      <c r="C66" s="134"/>
      <c r="D66" s="134"/>
      <c r="E66" s="134"/>
    </row>
    <row r="67" spans="1:5" s="129" customFormat="1" ht="14.25">
      <c r="A67" s="134" t="s">
        <v>105</v>
      </c>
      <c r="B67" s="134"/>
      <c r="C67" s="134"/>
      <c r="D67" s="134"/>
      <c r="E67" s="134"/>
    </row>
    <row r="68" spans="1:5" s="129" customFormat="1" ht="14.25">
      <c r="A68" s="251" t="s">
        <v>106</v>
      </c>
      <c r="B68" s="134"/>
      <c r="C68" s="134"/>
      <c r="D68" s="134"/>
      <c r="E68" s="134"/>
    </row>
    <row r="69" spans="1:5" s="129" customFormat="1" ht="14.25">
      <c r="A69" s="252" t="s">
        <v>107</v>
      </c>
      <c r="B69" s="134"/>
      <c r="C69" s="134"/>
      <c r="D69" s="134"/>
      <c r="E69" s="134"/>
    </row>
    <row r="70" spans="1:5" s="129" customFormat="1" ht="14.25">
      <c r="A70" s="252" t="s">
        <v>73</v>
      </c>
      <c r="B70" s="134"/>
      <c r="C70" s="134"/>
      <c r="D70" s="134"/>
      <c r="E70" s="134"/>
    </row>
    <row r="71" spans="1:5" s="129" customFormat="1" ht="14.25">
      <c r="A71" s="252" t="s">
        <v>108</v>
      </c>
      <c r="B71" s="134">
        <v>1961</v>
      </c>
      <c r="C71" s="134">
        <v>7</v>
      </c>
      <c r="D71" s="134"/>
      <c r="E71" s="134"/>
    </row>
    <row r="72" spans="1:5" s="129" customFormat="1" ht="14.25">
      <c r="A72" s="251" t="s">
        <v>109</v>
      </c>
      <c r="B72" s="134">
        <f>SUM(B73:B83)</f>
        <v>0</v>
      </c>
      <c r="C72" s="134">
        <f>SUM(C73:C83)</f>
        <v>0</v>
      </c>
      <c r="D72" s="134"/>
      <c r="E72" s="134"/>
    </row>
    <row r="73" spans="1:5" s="129" customFormat="1" ht="14.25">
      <c r="A73" s="251" t="s">
        <v>64</v>
      </c>
      <c r="B73" s="134"/>
      <c r="C73" s="134"/>
      <c r="D73" s="134"/>
      <c r="E73" s="134"/>
    </row>
    <row r="74" spans="1:5" s="129" customFormat="1" ht="14.25">
      <c r="A74" s="251" t="s">
        <v>65</v>
      </c>
      <c r="B74" s="134"/>
      <c r="C74" s="134"/>
      <c r="D74" s="134"/>
      <c r="E74" s="134"/>
    </row>
    <row r="75" spans="1:5" s="129" customFormat="1" ht="14.25">
      <c r="A75" s="252" t="s">
        <v>66</v>
      </c>
      <c r="B75" s="134"/>
      <c r="C75" s="134"/>
      <c r="D75" s="134"/>
      <c r="E75" s="134"/>
    </row>
    <row r="76" spans="1:5" s="129" customFormat="1" ht="14.25">
      <c r="A76" s="252" t="s">
        <v>110</v>
      </c>
      <c r="B76" s="134"/>
      <c r="C76" s="134"/>
      <c r="D76" s="134"/>
      <c r="E76" s="134"/>
    </row>
    <row r="77" spans="1:5" s="129" customFormat="1" ht="14.25">
      <c r="A77" s="252" t="s">
        <v>111</v>
      </c>
      <c r="B77" s="134"/>
      <c r="C77" s="134"/>
      <c r="D77" s="134"/>
      <c r="E77" s="134"/>
    </row>
    <row r="78" spans="1:5" s="129" customFormat="1" ht="14.25">
      <c r="A78" s="134" t="s">
        <v>112</v>
      </c>
      <c r="B78" s="134"/>
      <c r="C78" s="134"/>
      <c r="D78" s="134"/>
      <c r="E78" s="134"/>
    </row>
    <row r="79" spans="1:5" s="129" customFormat="1" ht="14.25">
      <c r="A79" s="251" t="s">
        <v>113</v>
      </c>
      <c r="B79" s="134"/>
      <c r="C79" s="134"/>
      <c r="D79" s="134"/>
      <c r="E79" s="134"/>
    </row>
    <row r="80" spans="1:5" s="129" customFormat="1" ht="14.25">
      <c r="A80" s="251" t="s">
        <v>114</v>
      </c>
      <c r="B80" s="134"/>
      <c r="C80" s="134"/>
      <c r="D80" s="134"/>
      <c r="E80" s="134"/>
    </row>
    <row r="81" spans="1:5" s="129" customFormat="1" ht="14.25">
      <c r="A81" s="251" t="s">
        <v>106</v>
      </c>
      <c r="B81" s="134"/>
      <c r="C81" s="134"/>
      <c r="D81" s="134"/>
      <c r="E81" s="134"/>
    </row>
    <row r="82" spans="1:5" s="129" customFormat="1" ht="14.25">
      <c r="A82" s="252" t="s">
        <v>73</v>
      </c>
      <c r="B82" s="134"/>
      <c r="C82" s="134"/>
      <c r="D82" s="134"/>
      <c r="E82" s="134"/>
    </row>
    <row r="83" spans="1:5" s="129" customFormat="1" ht="14.25">
      <c r="A83" s="252" t="s">
        <v>115</v>
      </c>
      <c r="B83" s="134"/>
      <c r="C83" s="134"/>
      <c r="D83" s="134"/>
      <c r="E83" s="134"/>
    </row>
    <row r="84" spans="1:5" s="129" customFormat="1" ht="14.25">
      <c r="A84" s="252" t="s">
        <v>116</v>
      </c>
      <c r="B84" s="134">
        <f>SUM(B85:B92)</f>
        <v>194</v>
      </c>
      <c r="C84" s="134">
        <f>SUM(C85:C92)</f>
        <v>180</v>
      </c>
      <c r="D84" s="134"/>
      <c r="E84" s="134"/>
    </row>
    <row r="85" spans="1:5" s="129" customFormat="1" ht="14.25">
      <c r="A85" s="251" t="s">
        <v>64</v>
      </c>
      <c r="B85" s="134">
        <v>194</v>
      </c>
      <c r="C85" s="134">
        <v>180</v>
      </c>
      <c r="D85" s="134"/>
      <c r="E85" s="134"/>
    </row>
    <row r="86" spans="1:5" s="129" customFormat="1" ht="14.25">
      <c r="A86" s="251" t="s">
        <v>65</v>
      </c>
      <c r="B86" s="134"/>
      <c r="C86" s="134"/>
      <c r="D86" s="134"/>
      <c r="E86" s="134"/>
    </row>
    <row r="87" spans="1:5" s="129" customFormat="1" ht="14.25">
      <c r="A87" s="251" t="s">
        <v>66</v>
      </c>
      <c r="B87" s="134"/>
      <c r="C87" s="134"/>
      <c r="D87" s="134"/>
      <c r="E87" s="134"/>
    </row>
    <row r="88" spans="1:5" s="129" customFormat="1" ht="14.25">
      <c r="A88" s="254" t="s">
        <v>117</v>
      </c>
      <c r="B88" s="134"/>
      <c r="C88" s="134"/>
      <c r="D88" s="134"/>
      <c r="E88" s="134"/>
    </row>
    <row r="89" spans="1:5" s="129" customFormat="1" ht="14.25">
      <c r="A89" s="252" t="s">
        <v>118</v>
      </c>
      <c r="B89" s="134"/>
      <c r="C89" s="134"/>
      <c r="D89" s="134"/>
      <c r="E89" s="134"/>
    </row>
    <row r="90" spans="1:5" s="129" customFormat="1" ht="14.25">
      <c r="A90" s="252" t="s">
        <v>106</v>
      </c>
      <c r="B90" s="134"/>
      <c r="C90" s="134"/>
      <c r="D90" s="134"/>
      <c r="E90" s="134"/>
    </row>
    <row r="91" spans="1:5" s="129" customFormat="1" ht="14.25">
      <c r="A91" s="252" t="s">
        <v>73</v>
      </c>
      <c r="B91" s="134"/>
      <c r="C91" s="134"/>
      <c r="D91" s="134"/>
      <c r="E91" s="134"/>
    </row>
    <row r="92" spans="1:5" s="129" customFormat="1" ht="14.25">
      <c r="A92" s="134" t="s">
        <v>119</v>
      </c>
      <c r="B92" s="134"/>
      <c r="C92" s="134"/>
      <c r="D92" s="134"/>
      <c r="E92" s="134"/>
    </row>
    <row r="93" spans="1:5" s="129" customFormat="1" ht="14.25">
      <c r="A93" s="251" t="s">
        <v>120</v>
      </c>
      <c r="B93" s="134">
        <f>SUM(B94:B97)</f>
        <v>0</v>
      </c>
      <c r="C93" s="134">
        <f>SUM(C94:C97)</f>
        <v>0</v>
      </c>
      <c r="D93" s="134"/>
      <c r="E93" s="134"/>
    </row>
    <row r="94" spans="1:5" s="129" customFormat="1" ht="14.25">
      <c r="A94" s="251" t="s">
        <v>64</v>
      </c>
      <c r="B94" s="134"/>
      <c r="C94" s="134"/>
      <c r="D94" s="134"/>
      <c r="E94" s="134"/>
    </row>
    <row r="95" spans="1:5" s="129" customFormat="1" ht="14.25">
      <c r="A95" s="252" t="s">
        <v>65</v>
      </c>
      <c r="B95" s="134"/>
      <c r="C95" s="134"/>
      <c r="D95" s="134"/>
      <c r="E95" s="134"/>
    </row>
    <row r="96" spans="1:5" s="129" customFormat="1" ht="14.25">
      <c r="A96" s="252" t="s">
        <v>66</v>
      </c>
      <c r="B96" s="134"/>
      <c r="C96" s="134"/>
      <c r="D96" s="134"/>
      <c r="E96" s="134"/>
    </row>
    <row r="97" spans="1:5" s="129" customFormat="1" ht="14.25">
      <c r="A97" s="251" t="s">
        <v>121</v>
      </c>
      <c r="B97" s="134"/>
      <c r="C97" s="134"/>
      <c r="D97" s="134"/>
      <c r="E97" s="134"/>
    </row>
    <row r="98" spans="1:5" s="129" customFormat="1" ht="14.25">
      <c r="A98" s="255" t="s">
        <v>122</v>
      </c>
      <c r="B98" s="134">
        <f>SUM(B99:B105)</f>
        <v>0</v>
      </c>
      <c r="C98" s="134">
        <f>SUM(C99:C105)</f>
        <v>0</v>
      </c>
      <c r="D98" s="134"/>
      <c r="E98" s="134"/>
    </row>
    <row r="99" spans="1:5" s="129" customFormat="1" ht="14.25">
      <c r="A99" s="251" t="s">
        <v>106</v>
      </c>
      <c r="B99" s="134"/>
      <c r="C99" s="134"/>
      <c r="D99" s="134"/>
      <c r="E99" s="134"/>
    </row>
    <row r="100" spans="1:5" s="129" customFormat="1" ht="14.25">
      <c r="A100" s="255" t="s">
        <v>123</v>
      </c>
      <c r="B100" s="134"/>
      <c r="C100" s="134"/>
      <c r="D100" s="134"/>
      <c r="E100" s="134"/>
    </row>
    <row r="101" spans="1:5" s="129" customFormat="1" ht="14.25">
      <c r="A101" s="255" t="s">
        <v>124</v>
      </c>
      <c r="B101" s="134"/>
      <c r="C101" s="134"/>
      <c r="D101" s="134"/>
      <c r="E101" s="134"/>
    </row>
    <row r="102" spans="1:5" s="129" customFormat="1" ht="14.25">
      <c r="A102" s="255" t="s">
        <v>125</v>
      </c>
      <c r="B102" s="134"/>
      <c r="C102" s="134"/>
      <c r="D102" s="134"/>
      <c r="E102" s="134"/>
    </row>
    <row r="103" spans="1:5" s="129" customFormat="1" ht="14.25">
      <c r="A103" s="255" t="s">
        <v>126</v>
      </c>
      <c r="B103" s="134"/>
      <c r="C103" s="134"/>
      <c r="D103" s="134"/>
      <c r="E103" s="134"/>
    </row>
    <row r="104" spans="1:5" s="129" customFormat="1" ht="14.25">
      <c r="A104" s="252" t="s">
        <v>73</v>
      </c>
      <c r="B104" s="134"/>
      <c r="C104" s="134"/>
      <c r="D104" s="134"/>
      <c r="E104" s="134"/>
    </row>
    <row r="105" spans="1:5" s="129" customFormat="1" ht="14.25">
      <c r="A105" s="252" t="s">
        <v>127</v>
      </c>
      <c r="B105" s="134"/>
      <c r="C105" s="134"/>
      <c r="D105" s="134"/>
      <c r="E105" s="134"/>
    </row>
    <row r="106" spans="1:5" s="129" customFormat="1" ht="14.25">
      <c r="A106" s="252" t="s">
        <v>128</v>
      </c>
      <c r="B106" s="134">
        <f>SUM(B107:B115)</f>
        <v>691</v>
      </c>
      <c r="C106" s="134">
        <f>SUM(C107:C115)</f>
        <v>650</v>
      </c>
      <c r="D106" s="134"/>
      <c r="E106" s="134"/>
    </row>
    <row r="107" spans="1:5" s="129" customFormat="1" ht="14.25">
      <c r="A107" s="252" t="s">
        <v>64</v>
      </c>
      <c r="B107" s="134">
        <v>522</v>
      </c>
      <c r="C107" s="134">
        <v>500</v>
      </c>
      <c r="D107" s="134"/>
      <c r="E107" s="134"/>
    </row>
    <row r="108" spans="1:5" s="129" customFormat="1" ht="14.25">
      <c r="A108" s="251" t="s">
        <v>65</v>
      </c>
      <c r="B108" s="134"/>
      <c r="C108" s="134"/>
      <c r="D108" s="134"/>
      <c r="E108" s="134"/>
    </row>
    <row r="109" spans="1:5" s="129" customFormat="1" ht="14.25">
      <c r="A109" s="251" t="s">
        <v>66</v>
      </c>
      <c r="B109" s="134"/>
      <c r="C109" s="134"/>
      <c r="D109" s="134"/>
      <c r="E109" s="134"/>
    </row>
    <row r="110" spans="1:5" s="129" customFormat="1" ht="14.25">
      <c r="A110" s="251" t="s">
        <v>129</v>
      </c>
      <c r="B110" s="134"/>
      <c r="C110" s="134"/>
      <c r="D110" s="134"/>
      <c r="E110" s="134"/>
    </row>
    <row r="111" spans="1:5" s="129" customFormat="1" ht="14.25">
      <c r="A111" s="252" t="s">
        <v>130</v>
      </c>
      <c r="B111" s="134"/>
      <c r="C111" s="134"/>
      <c r="D111" s="134"/>
      <c r="E111" s="134"/>
    </row>
    <row r="112" spans="1:5" s="129" customFormat="1" ht="14.25">
      <c r="A112" s="252" t="s">
        <v>131</v>
      </c>
      <c r="B112" s="134"/>
      <c r="C112" s="134"/>
      <c r="D112" s="134"/>
      <c r="E112" s="134"/>
    </row>
    <row r="113" spans="1:5" s="129" customFormat="1" ht="14.25">
      <c r="A113" s="251" t="s">
        <v>132</v>
      </c>
      <c r="B113" s="134"/>
      <c r="C113" s="134"/>
      <c r="D113" s="134"/>
      <c r="E113" s="134"/>
    </row>
    <row r="114" spans="1:5" s="129" customFormat="1" ht="14.25">
      <c r="A114" s="254" t="s">
        <v>73</v>
      </c>
      <c r="B114" s="134"/>
      <c r="C114" s="134"/>
      <c r="D114" s="134"/>
      <c r="E114" s="134"/>
    </row>
    <row r="115" spans="1:5" s="129" customFormat="1" ht="14.25">
      <c r="A115" s="252" t="s">
        <v>133</v>
      </c>
      <c r="B115" s="134">
        <v>169</v>
      </c>
      <c r="C115" s="134">
        <v>150</v>
      </c>
      <c r="D115" s="134"/>
      <c r="E115" s="134"/>
    </row>
    <row r="116" spans="1:5" s="129" customFormat="1" ht="14.25">
      <c r="A116" s="256" t="s">
        <v>134</v>
      </c>
      <c r="B116" s="134">
        <f>SUM(B117:B124)</f>
        <v>971</v>
      </c>
      <c r="C116" s="134">
        <f>SUM(C117:C124)</f>
        <v>400</v>
      </c>
      <c r="D116" s="134"/>
      <c r="E116" s="134"/>
    </row>
    <row r="117" spans="1:5" s="129" customFormat="1" ht="14.25">
      <c r="A117" s="251" t="s">
        <v>64</v>
      </c>
      <c r="B117" s="134">
        <v>420</v>
      </c>
      <c r="C117" s="134">
        <v>400</v>
      </c>
      <c r="D117" s="134"/>
      <c r="E117" s="134"/>
    </row>
    <row r="118" spans="1:5" s="129" customFormat="1" ht="14.25">
      <c r="A118" s="251" t="s">
        <v>65</v>
      </c>
      <c r="B118" s="134"/>
      <c r="C118" s="134"/>
      <c r="D118" s="134"/>
      <c r="E118" s="134"/>
    </row>
    <row r="119" spans="1:5" s="129" customFormat="1" ht="14.25">
      <c r="A119" s="251" t="s">
        <v>66</v>
      </c>
      <c r="B119" s="134"/>
      <c r="C119" s="134"/>
      <c r="D119" s="134"/>
      <c r="E119" s="134"/>
    </row>
    <row r="120" spans="1:5" s="129" customFormat="1" ht="14.25">
      <c r="A120" s="252" t="s">
        <v>135</v>
      </c>
      <c r="B120" s="134"/>
      <c r="C120" s="134"/>
      <c r="D120" s="134"/>
      <c r="E120" s="134"/>
    </row>
    <row r="121" spans="1:5" s="129" customFormat="1" ht="14.25">
      <c r="A121" s="252" t="s">
        <v>136</v>
      </c>
      <c r="B121" s="134"/>
      <c r="C121" s="134"/>
      <c r="D121" s="134"/>
      <c r="E121" s="134"/>
    </row>
    <row r="122" spans="1:5" s="129" customFormat="1" ht="14.25">
      <c r="A122" s="252" t="s">
        <v>137</v>
      </c>
      <c r="B122" s="134"/>
      <c r="C122" s="134"/>
      <c r="D122" s="134"/>
      <c r="E122" s="134"/>
    </row>
    <row r="123" spans="1:5" s="129" customFormat="1" ht="14.25">
      <c r="A123" s="251" t="s">
        <v>73</v>
      </c>
      <c r="B123" s="134"/>
      <c r="C123" s="134"/>
      <c r="D123" s="134"/>
      <c r="E123" s="134"/>
    </row>
    <row r="124" spans="1:5" s="129" customFormat="1" ht="14.25">
      <c r="A124" s="251" t="s">
        <v>138</v>
      </c>
      <c r="B124" s="134">
        <v>551</v>
      </c>
      <c r="C124" s="134"/>
      <c r="D124" s="134"/>
      <c r="E124" s="134"/>
    </row>
    <row r="125" spans="1:5" s="129" customFormat="1" ht="14.25">
      <c r="A125" s="134" t="s">
        <v>139</v>
      </c>
      <c r="B125" s="134">
        <f>SUM(B126:B135)</f>
        <v>116</v>
      </c>
      <c r="C125" s="134">
        <f>SUM(C126:C135)</f>
        <v>0</v>
      </c>
      <c r="D125" s="134"/>
      <c r="E125" s="134"/>
    </row>
    <row r="126" spans="1:5" s="129" customFormat="1" ht="14.25">
      <c r="A126" s="251" t="s">
        <v>64</v>
      </c>
      <c r="B126" s="134">
        <v>4</v>
      </c>
      <c r="C126" s="134"/>
      <c r="D126" s="134"/>
      <c r="E126" s="134"/>
    </row>
    <row r="127" spans="1:5" s="129" customFormat="1" ht="14.25">
      <c r="A127" s="251" t="s">
        <v>65</v>
      </c>
      <c r="B127" s="134"/>
      <c r="C127" s="134"/>
      <c r="D127" s="134"/>
      <c r="E127" s="134"/>
    </row>
    <row r="128" spans="1:5" s="129" customFormat="1" ht="14.25">
      <c r="A128" s="251" t="s">
        <v>66</v>
      </c>
      <c r="B128" s="134"/>
      <c r="C128" s="134"/>
      <c r="D128" s="134"/>
      <c r="E128" s="134"/>
    </row>
    <row r="129" spans="1:5" s="129" customFormat="1" ht="14.25">
      <c r="A129" s="252" t="s">
        <v>140</v>
      </c>
      <c r="B129" s="134"/>
      <c r="C129" s="134"/>
      <c r="D129" s="134"/>
      <c r="E129" s="134"/>
    </row>
    <row r="130" spans="1:5" s="129" customFormat="1" ht="14.25">
      <c r="A130" s="252" t="s">
        <v>141</v>
      </c>
      <c r="B130" s="134"/>
      <c r="C130" s="134"/>
      <c r="D130" s="134"/>
      <c r="E130" s="134"/>
    </row>
    <row r="131" spans="1:5" s="129" customFormat="1" ht="14.25">
      <c r="A131" s="252" t="s">
        <v>142</v>
      </c>
      <c r="B131" s="134"/>
      <c r="C131" s="134"/>
      <c r="D131" s="134"/>
      <c r="E131" s="134"/>
    </row>
    <row r="132" spans="1:5" s="129" customFormat="1" ht="14.25">
      <c r="A132" s="251" t="s">
        <v>143</v>
      </c>
      <c r="B132" s="134"/>
      <c r="C132" s="134"/>
      <c r="D132" s="134"/>
      <c r="E132" s="134"/>
    </row>
    <row r="133" spans="1:5" s="129" customFormat="1" ht="14.25">
      <c r="A133" s="251" t="s">
        <v>144</v>
      </c>
      <c r="B133" s="134"/>
      <c r="C133" s="134"/>
      <c r="D133" s="134"/>
      <c r="E133" s="134"/>
    </row>
    <row r="134" spans="1:5" s="129" customFormat="1" ht="14.25">
      <c r="A134" s="251" t="s">
        <v>73</v>
      </c>
      <c r="B134" s="134"/>
      <c r="C134" s="134"/>
      <c r="D134" s="134"/>
      <c r="E134" s="134"/>
    </row>
    <row r="135" spans="1:5" s="129" customFormat="1" ht="14.25">
      <c r="A135" s="252" t="s">
        <v>145</v>
      </c>
      <c r="B135" s="134">
        <v>112</v>
      </c>
      <c r="C135" s="134"/>
      <c r="D135" s="134"/>
      <c r="E135" s="134"/>
    </row>
    <row r="136" spans="1:5" s="129" customFormat="1" ht="14.25">
      <c r="A136" s="252" t="s">
        <v>146</v>
      </c>
      <c r="B136" s="134">
        <f>SUM(B137:B149)</f>
        <v>0</v>
      </c>
      <c r="C136" s="134">
        <f>SUM(C137:C149)</f>
        <v>0</v>
      </c>
      <c r="D136" s="134"/>
      <c r="E136" s="134"/>
    </row>
    <row r="137" spans="1:5" s="129" customFormat="1" ht="14.25">
      <c r="A137" s="252" t="s">
        <v>64</v>
      </c>
      <c r="B137" s="134"/>
      <c r="C137" s="134"/>
      <c r="D137" s="134"/>
      <c r="E137" s="134"/>
    </row>
    <row r="138" spans="1:5" s="129" customFormat="1" ht="14.25">
      <c r="A138" s="134" t="s">
        <v>65</v>
      </c>
      <c r="B138" s="134"/>
      <c r="C138" s="134"/>
      <c r="D138" s="134"/>
      <c r="E138" s="134"/>
    </row>
    <row r="139" spans="1:5" s="129" customFormat="1" ht="14.25">
      <c r="A139" s="251" t="s">
        <v>66</v>
      </c>
      <c r="B139" s="134"/>
      <c r="C139" s="134"/>
      <c r="D139" s="134"/>
      <c r="E139" s="134"/>
    </row>
    <row r="140" spans="1:5" s="129" customFormat="1" ht="14.25">
      <c r="A140" s="251" t="s">
        <v>147</v>
      </c>
      <c r="B140" s="134"/>
      <c r="C140" s="134"/>
      <c r="D140" s="134"/>
      <c r="E140" s="134"/>
    </row>
    <row r="141" spans="1:5" s="129" customFormat="1" ht="14.25">
      <c r="A141" s="251" t="s">
        <v>148</v>
      </c>
      <c r="B141" s="134"/>
      <c r="C141" s="134"/>
      <c r="D141" s="134"/>
      <c r="E141" s="134"/>
    </row>
    <row r="142" spans="1:5" s="129" customFormat="1" ht="14.25">
      <c r="A142" s="254" t="s">
        <v>149</v>
      </c>
      <c r="B142" s="134"/>
      <c r="C142" s="134"/>
      <c r="D142" s="134"/>
      <c r="E142" s="134"/>
    </row>
    <row r="143" spans="1:5" s="129" customFormat="1" ht="14.25">
      <c r="A143" s="252" t="s">
        <v>150</v>
      </c>
      <c r="B143" s="134"/>
      <c r="C143" s="134"/>
      <c r="D143" s="134"/>
      <c r="E143" s="134"/>
    </row>
    <row r="144" spans="1:5" s="129" customFormat="1" ht="14.25">
      <c r="A144" s="252" t="s">
        <v>151</v>
      </c>
      <c r="B144" s="134"/>
      <c r="C144" s="134"/>
      <c r="D144" s="134"/>
      <c r="E144" s="134"/>
    </row>
    <row r="145" spans="1:5" s="129" customFormat="1" ht="14.25">
      <c r="A145" s="251" t="s">
        <v>152</v>
      </c>
      <c r="B145" s="134"/>
      <c r="C145" s="134"/>
      <c r="D145" s="134"/>
      <c r="E145" s="134"/>
    </row>
    <row r="146" spans="1:5" s="129" customFormat="1" ht="14.25">
      <c r="A146" s="255" t="s">
        <v>153</v>
      </c>
      <c r="B146" s="134"/>
      <c r="C146" s="134"/>
      <c r="D146" s="134"/>
      <c r="E146" s="134"/>
    </row>
    <row r="147" spans="1:5" s="129" customFormat="1" ht="14.25">
      <c r="A147" s="255" t="s">
        <v>154</v>
      </c>
      <c r="B147" s="134"/>
      <c r="C147" s="134"/>
      <c r="D147" s="134"/>
      <c r="E147" s="134"/>
    </row>
    <row r="148" spans="1:5" s="129" customFormat="1" ht="14.25">
      <c r="A148" s="251" t="s">
        <v>73</v>
      </c>
      <c r="B148" s="134"/>
      <c r="C148" s="134"/>
      <c r="D148" s="134"/>
      <c r="E148" s="134"/>
    </row>
    <row r="149" spans="1:5" s="129" customFormat="1" ht="14.25">
      <c r="A149" s="251" t="s">
        <v>155</v>
      </c>
      <c r="B149" s="134"/>
      <c r="C149" s="134"/>
      <c r="D149" s="134"/>
      <c r="E149" s="134"/>
    </row>
    <row r="150" spans="1:5" s="129" customFormat="1" ht="14.25">
      <c r="A150" s="251" t="s">
        <v>156</v>
      </c>
      <c r="B150" s="134">
        <f>SUM(B151:B156)</f>
        <v>139</v>
      </c>
      <c r="C150" s="134">
        <f>SUM(C151:C156)</f>
        <v>118</v>
      </c>
      <c r="D150" s="134"/>
      <c r="E150" s="134"/>
    </row>
    <row r="151" spans="1:5" s="129" customFormat="1" ht="14.25">
      <c r="A151" s="251" t="s">
        <v>64</v>
      </c>
      <c r="B151" s="134">
        <v>128</v>
      </c>
      <c r="C151" s="134">
        <v>118</v>
      </c>
      <c r="D151" s="134"/>
      <c r="E151" s="134"/>
    </row>
    <row r="152" spans="1:5" s="129" customFormat="1" ht="14.25">
      <c r="A152" s="251" t="s">
        <v>65</v>
      </c>
      <c r="B152" s="134"/>
      <c r="C152" s="134"/>
      <c r="D152" s="134"/>
      <c r="E152" s="134"/>
    </row>
    <row r="153" spans="1:5" s="129" customFormat="1" ht="14.25">
      <c r="A153" s="252" t="s">
        <v>66</v>
      </c>
      <c r="B153" s="134"/>
      <c r="C153" s="134"/>
      <c r="D153" s="134"/>
      <c r="E153" s="134"/>
    </row>
    <row r="154" spans="1:5" s="129" customFormat="1" ht="14.25">
      <c r="A154" s="252" t="s">
        <v>157</v>
      </c>
      <c r="B154" s="134"/>
      <c r="C154" s="134"/>
      <c r="D154" s="134"/>
      <c r="E154" s="134"/>
    </row>
    <row r="155" spans="1:5" s="129" customFormat="1" ht="14.25">
      <c r="A155" s="252" t="s">
        <v>73</v>
      </c>
      <c r="B155" s="134"/>
      <c r="C155" s="134"/>
      <c r="D155" s="134"/>
      <c r="E155" s="134"/>
    </row>
    <row r="156" spans="1:5" s="129" customFormat="1" ht="14.25">
      <c r="A156" s="134" t="s">
        <v>158</v>
      </c>
      <c r="B156" s="134">
        <v>11</v>
      </c>
      <c r="C156" s="134"/>
      <c r="D156" s="134"/>
      <c r="E156" s="134"/>
    </row>
    <row r="157" spans="1:5" s="129" customFormat="1" ht="14.25">
      <c r="A157" s="251" t="s">
        <v>159</v>
      </c>
      <c r="B157" s="134">
        <f>SUM(B158:B164)</f>
        <v>0</v>
      </c>
      <c r="C157" s="134">
        <f>SUM(C158:C164)</f>
        <v>0</v>
      </c>
      <c r="D157" s="134"/>
      <c r="E157" s="134"/>
    </row>
    <row r="158" spans="1:5" s="129" customFormat="1" ht="14.25">
      <c r="A158" s="251" t="s">
        <v>64</v>
      </c>
      <c r="B158" s="134"/>
      <c r="C158" s="134"/>
      <c r="D158" s="134"/>
      <c r="E158" s="134"/>
    </row>
    <row r="159" spans="1:5" s="129" customFormat="1" ht="14.25">
      <c r="A159" s="252" t="s">
        <v>65</v>
      </c>
      <c r="B159" s="134"/>
      <c r="C159" s="134"/>
      <c r="D159" s="134"/>
      <c r="E159" s="134"/>
    </row>
    <row r="160" spans="1:5" s="129" customFormat="1" ht="14.25">
      <c r="A160" s="252" t="s">
        <v>66</v>
      </c>
      <c r="B160" s="134"/>
      <c r="C160" s="134"/>
      <c r="D160" s="134"/>
      <c r="E160" s="134"/>
    </row>
    <row r="161" spans="1:5" s="129" customFormat="1" ht="14.25">
      <c r="A161" s="252" t="s">
        <v>160</v>
      </c>
      <c r="B161" s="134"/>
      <c r="C161" s="134"/>
      <c r="D161" s="134"/>
      <c r="E161" s="134"/>
    </row>
    <row r="162" spans="1:5" s="129" customFormat="1" ht="14.25">
      <c r="A162" s="134" t="s">
        <v>161</v>
      </c>
      <c r="B162" s="134"/>
      <c r="C162" s="134"/>
      <c r="D162" s="134"/>
      <c r="E162" s="134"/>
    </row>
    <row r="163" spans="1:5" s="129" customFormat="1" ht="14.25">
      <c r="A163" s="251" t="s">
        <v>73</v>
      </c>
      <c r="B163" s="134"/>
      <c r="C163" s="134"/>
      <c r="D163" s="134"/>
      <c r="E163" s="134"/>
    </row>
    <row r="164" spans="1:5" s="129" customFormat="1" ht="14.25">
      <c r="A164" s="251" t="s">
        <v>162</v>
      </c>
      <c r="B164" s="134"/>
      <c r="C164" s="134"/>
      <c r="D164" s="134"/>
      <c r="E164" s="134"/>
    </row>
    <row r="165" spans="1:5" s="129" customFormat="1" ht="14.25">
      <c r="A165" s="252" t="s">
        <v>163</v>
      </c>
      <c r="B165" s="134">
        <f>SUM(B166:B170)</f>
        <v>0</v>
      </c>
      <c r="C165" s="134">
        <f>SUM(C166:C170)</f>
        <v>0</v>
      </c>
      <c r="D165" s="134"/>
      <c r="E165" s="134"/>
    </row>
    <row r="166" spans="1:5" s="129" customFormat="1" ht="14.25">
      <c r="A166" s="252" t="s">
        <v>64</v>
      </c>
      <c r="B166" s="134"/>
      <c r="C166" s="134"/>
      <c r="D166" s="134"/>
      <c r="E166" s="134"/>
    </row>
    <row r="167" spans="1:5" s="129" customFormat="1" ht="14.25">
      <c r="A167" s="252" t="s">
        <v>65</v>
      </c>
      <c r="B167" s="134"/>
      <c r="C167" s="134"/>
      <c r="D167" s="134"/>
      <c r="E167" s="134"/>
    </row>
    <row r="168" spans="1:5" s="129" customFormat="1" ht="14.25">
      <c r="A168" s="251" t="s">
        <v>66</v>
      </c>
      <c r="B168" s="134"/>
      <c r="C168" s="134"/>
      <c r="D168" s="134"/>
      <c r="E168" s="134"/>
    </row>
    <row r="169" spans="1:5" s="129" customFormat="1" ht="14.25">
      <c r="A169" s="253" t="s">
        <v>164</v>
      </c>
      <c r="B169" s="134"/>
      <c r="C169" s="134"/>
      <c r="D169" s="134"/>
      <c r="E169" s="134"/>
    </row>
    <row r="170" spans="1:5" s="129" customFormat="1" ht="14.25">
      <c r="A170" s="251" t="s">
        <v>165</v>
      </c>
      <c r="B170" s="134"/>
      <c r="C170" s="134"/>
      <c r="D170" s="134"/>
      <c r="E170" s="134"/>
    </row>
    <row r="171" spans="1:5" s="129" customFormat="1" ht="14.25">
      <c r="A171" s="252" t="s">
        <v>166</v>
      </c>
      <c r="B171" s="134">
        <f>SUM(B172:B177)</f>
        <v>0</v>
      </c>
      <c r="C171" s="134">
        <f>SUM(C172:C177)</f>
        <v>0</v>
      </c>
      <c r="D171" s="134"/>
      <c r="E171" s="134"/>
    </row>
    <row r="172" spans="1:5" s="129" customFormat="1" ht="14.25">
      <c r="A172" s="252" t="s">
        <v>64</v>
      </c>
      <c r="B172" s="134"/>
      <c r="C172" s="134"/>
      <c r="D172" s="134"/>
      <c r="E172" s="134"/>
    </row>
    <row r="173" spans="1:5" s="129" customFormat="1" ht="14.25">
      <c r="A173" s="252" t="s">
        <v>65</v>
      </c>
      <c r="B173" s="134"/>
      <c r="C173" s="134"/>
      <c r="D173" s="134"/>
      <c r="E173" s="134"/>
    </row>
    <row r="174" spans="1:5" s="129" customFormat="1" ht="14.25">
      <c r="A174" s="134" t="s">
        <v>66</v>
      </c>
      <c r="B174" s="134"/>
      <c r="C174" s="134"/>
      <c r="D174" s="134"/>
      <c r="E174" s="134"/>
    </row>
    <row r="175" spans="1:5" s="129" customFormat="1" ht="14.25">
      <c r="A175" s="251" t="s">
        <v>78</v>
      </c>
      <c r="B175" s="257"/>
      <c r="C175" s="257"/>
      <c r="D175" s="257"/>
      <c r="E175" s="134"/>
    </row>
    <row r="176" spans="1:5" s="129" customFormat="1" ht="14.25">
      <c r="A176" s="251" t="s">
        <v>73</v>
      </c>
      <c r="B176" s="134"/>
      <c r="C176" s="134"/>
      <c r="D176" s="134"/>
      <c r="E176" s="134"/>
    </row>
    <row r="177" spans="1:5" s="129" customFormat="1" ht="14.25">
      <c r="A177" s="251" t="s">
        <v>167</v>
      </c>
      <c r="B177" s="134"/>
      <c r="C177" s="134"/>
      <c r="D177" s="134"/>
      <c r="E177" s="134"/>
    </row>
    <row r="178" spans="1:5" s="129" customFormat="1" ht="14.25">
      <c r="A178" s="252" t="s">
        <v>168</v>
      </c>
      <c r="B178" s="134">
        <f>SUM(B179:B184)</f>
        <v>17</v>
      </c>
      <c r="C178" s="134">
        <f>SUM(C179:C184)</f>
        <v>12</v>
      </c>
      <c r="D178" s="134"/>
      <c r="E178" s="134"/>
    </row>
    <row r="179" spans="1:5" s="129" customFormat="1" ht="14.25">
      <c r="A179" s="252" t="s">
        <v>64</v>
      </c>
      <c r="B179" s="134"/>
      <c r="C179" s="134"/>
      <c r="D179" s="134"/>
      <c r="E179" s="134"/>
    </row>
    <row r="180" spans="1:5" s="129" customFormat="1" ht="14.25">
      <c r="A180" s="252" t="s">
        <v>65</v>
      </c>
      <c r="B180" s="134"/>
      <c r="C180" s="134"/>
      <c r="D180" s="134"/>
      <c r="E180" s="134"/>
    </row>
    <row r="181" spans="1:5" s="129" customFormat="1" ht="14.25">
      <c r="A181" s="251" t="s">
        <v>66</v>
      </c>
      <c r="B181" s="134"/>
      <c r="C181" s="134"/>
      <c r="D181" s="134"/>
      <c r="E181" s="134"/>
    </row>
    <row r="182" spans="1:5" s="129" customFormat="1" ht="14.25">
      <c r="A182" s="255" t="s">
        <v>169</v>
      </c>
      <c r="B182" s="134"/>
      <c r="C182" s="134"/>
      <c r="D182" s="134"/>
      <c r="E182" s="134"/>
    </row>
    <row r="183" spans="1:5" s="129" customFormat="1" ht="14.25">
      <c r="A183" s="252" t="s">
        <v>73</v>
      </c>
      <c r="B183" s="134"/>
      <c r="C183" s="134"/>
      <c r="D183" s="134"/>
      <c r="E183" s="134"/>
    </row>
    <row r="184" spans="1:5" s="129" customFormat="1" ht="14.25">
      <c r="A184" s="252" t="s">
        <v>170</v>
      </c>
      <c r="B184" s="134">
        <v>17</v>
      </c>
      <c r="C184" s="134">
        <v>12</v>
      </c>
      <c r="D184" s="134"/>
      <c r="E184" s="134"/>
    </row>
    <row r="185" spans="1:5" s="129" customFormat="1" ht="14.25">
      <c r="A185" s="252" t="s">
        <v>171</v>
      </c>
      <c r="B185" s="134">
        <f>SUM(B186:B191)</f>
        <v>9178</v>
      </c>
      <c r="C185" s="134">
        <f>SUM(C186:C191)</f>
        <v>7966</v>
      </c>
      <c r="D185" s="134"/>
      <c r="E185" s="134"/>
    </row>
    <row r="186" spans="1:5" s="129" customFormat="1" ht="14.25">
      <c r="A186" s="252" t="s">
        <v>64</v>
      </c>
      <c r="B186" s="134">
        <v>3311</v>
      </c>
      <c r="C186" s="134">
        <v>3210</v>
      </c>
      <c r="D186" s="134"/>
      <c r="E186" s="134"/>
    </row>
    <row r="187" spans="1:5" s="129" customFormat="1" ht="14.25">
      <c r="A187" s="251" t="s">
        <v>65</v>
      </c>
      <c r="B187" s="134"/>
      <c r="C187" s="134"/>
      <c r="D187" s="134"/>
      <c r="E187" s="134"/>
    </row>
    <row r="188" spans="1:5" s="129" customFormat="1" ht="14.25">
      <c r="A188" s="251" t="s">
        <v>66</v>
      </c>
      <c r="B188" s="134"/>
      <c r="C188" s="134"/>
      <c r="D188" s="134"/>
      <c r="E188" s="134"/>
    </row>
    <row r="189" spans="1:5" s="129" customFormat="1" ht="14.25">
      <c r="A189" s="251" t="s">
        <v>172</v>
      </c>
      <c r="B189" s="134"/>
      <c r="C189" s="134"/>
      <c r="D189" s="134"/>
      <c r="E189" s="134"/>
    </row>
    <row r="190" spans="1:5" s="129" customFormat="1" ht="14.25">
      <c r="A190" s="252" t="s">
        <v>73</v>
      </c>
      <c r="B190" s="134">
        <v>5867</v>
      </c>
      <c r="C190" s="134">
        <v>4756</v>
      </c>
      <c r="D190" s="134"/>
      <c r="E190" s="134"/>
    </row>
    <row r="191" spans="1:5" s="129" customFormat="1" ht="14.25">
      <c r="A191" s="252" t="s">
        <v>173</v>
      </c>
      <c r="B191" s="134"/>
      <c r="C191" s="134"/>
      <c r="D191" s="134"/>
      <c r="E191" s="134"/>
    </row>
    <row r="192" spans="1:5" s="129" customFormat="1" ht="14.25">
      <c r="A192" s="252" t="s">
        <v>174</v>
      </c>
      <c r="B192" s="134">
        <f>SUM(B193:B198)</f>
        <v>2806</v>
      </c>
      <c r="C192" s="134">
        <f>SUM(C193:C198)</f>
        <v>2670</v>
      </c>
      <c r="D192" s="134"/>
      <c r="E192" s="134"/>
    </row>
    <row r="193" spans="1:5" s="129" customFormat="1" ht="14.25">
      <c r="A193" s="251" t="s">
        <v>64</v>
      </c>
      <c r="B193" s="134">
        <v>379</v>
      </c>
      <c r="C193" s="134">
        <v>370</v>
      </c>
      <c r="D193" s="134"/>
      <c r="E193" s="134"/>
    </row>
    <row r="194" spans="1:5" s="129" customFormat="1" ht="14.25">
      <c r="A194" s="251" t="s">
        <v>65</v>
      </c>
      <c r="B194" s="134"/>
      <c r="C194" s="134"/>
      <c r="D194" s="134"/>
      <c r="E194" s="134"/>
    </row>
    <row r="195" spans="1:5" s="129" customFormat="1" ht="14.25">
      <c r="A195" s="251" t="s">
        <v>66</v>
      </c>
      <c r="B195" s="134"/>
      <c r="C195" s="134"/>
      <c r="D195" s="134"/>
      <c r="E195" s="134"/>
    </row>
    <row r="196" spans="1:5" s="129" customFormat="1" ht="14.25">
      <c r="A196" s="255" t="s">
        <v>175</v>
      </c>
      <c r="B196" s="134"/>
      <c r="C196" s="134"/>
      <c r="D196" s="134"/>
      <c r="E196" s="134"/>
    </row>
    <row r="197" spans="1:5" s="129" customFormat="1" ht="14.25">
      <c r="A197" s="251" t="s">
        <v>73</v>
      </c>
      <c r="B197" s="134"/>
      <c r="C197" s="134"/>
      <c r="D197" s="134"/>
      <c r="E197" s="134"/>
    </row>
    <row r="198" spans="1:5" s="129" customFormat="1" ht="14.25">
      <c r="A198" s="252" t="s">
        <v>176</v>
      </c>
      <c r="B198" s="134">
        <v>2427</v>
      </c>
      <c r="C198" s="134">
        <v>2300</v>
      </c>
      <c r="D198" s="134"/>
      <c r="E198" s="134"/>
    </row>
    <row r="199" spans="1:5" s="129" customFormat="1" ht="14.25">
      <c r="A199" s="252" t="s">
        <v>177</v>
      </c>
      <c r="B199" s="134">
        <f>SUM(B200:B204)</f>
        <v>0</v>
      </c>
      <c r="C199" s="134">
        <f>SUM(C200:C204)</f>
        <v>0</v>
      </c>
      <c r="D199" s="134"/>
      <c r="E199" s="134"/>
    </row>
    <row r="200" spans="1:5" s="129" customFormat="1" ht="14.25">
      <c r="A200" s="134" t="s">
        <v>64</v>
      </c>
      <c r="B200" s="134"/>
      <c r="C200" s="134"/>
      <c r="D200" s="134"/>
      <c r="E200" s="134"/>
    </row>
    <row r="201" spans="1:5" s="129" customFormat="1" ht="14.25">
      <c r="A201" s="251" t="s">
        <v>65</v>
      </c>
      <c r="B201" s="134"/>
      <c r="C201" s="134"/>
      <c r="D201" s="134"/>
      <c r="E201" s="134"/>
    </row>
    <row r="202" spans="1:5" s="129" customFormat="1" ht="14.25">
      <c r="A202" s="251" t="s">
        <v>66</v>
      </c>
      <c r="B202" s="134"/>
      <c r="C202" s="134"/>
      <c r="D202" s="134"/>
      <c r="E202" s="134"/>
    </row>
    <row r="203" spans="1:5" s="129" customFormat="1" ht="14.25">
      <c r="A203" s="251" t="s">
        <v>73</v>
      </c>
      <c r="B203" s="134"/>
      <c r="C203" s="134"/>
      <c r="D203" s="134"/>
      <c r="E203" s="134"/>
    </row>
    <row r="204" spans="1:5" s="129" customFormat="1" ht="14.25">
      <c r="A204" s="252" t="s">
        <v>178</v>
      </c>
      <c r="B204" s="134"/>
      <c r="C204" s="134"/>
      <c r="D204" s="134"/>
      <c r="E204" s="134"/>
    </row>
    <row r="205" spans="1:5" s="129" customFormat="1" ht="14.25">
      <c r="A205" s="252" t="s">
        <v>179</v>
      </c>
      <c r="B205" s="134">
        <f>SUM(B206:B212)</f>
        <v>467</v>
      </c>
      <c r="C205" s="134">
        <f>SUM(C206:C212)</f>
        <v>300</v>
      </c>
      <c r="D205" s="134"/>
      <c r="E205" s="134"/>
    </row>
    <row r="206" spans="1:5" s="129" customFormat="1" ht="14.25">
      <c r="A206" s="252" t="s">
        <v>64</v>
      </c>
      <c r="B206" s="134"/>
      <c r="C206" s="134"/>
      <c r="D206" s="134"/>
      <c r="E206" s="134"/>
    </row>
    <row r="207" spans="1:5" s="129" customFormat="1" ht="14.25">
      <c r="A207" s="251" t="s">
        <v>65</v>
      </c>
      <c r="B207" s="134"/>
      <c r="C207" s="134"/>
      <c r="D207" s="134"/>
      <c r="E207" s="134"/>
    </row>
    <row r="208" spans="1:5" s="129" customFormat="1" ht="14.25">
      <c r="A208" s="251" t="s">
        <v>66</v>
      </c>
      <c r="B208" s="134"/>
      <c r="C208" s="134"/>
      <c r="D208" s="134"/>
      <c r="E208" s="134"/>
    </row>
    <row r="209" spans="1:5" s="129" customFormat="1" ht="14.25">
      <c r="A209" s="255" t="s">
        <v>180</v>
      </c>
      <c r="B209" s="134"/>
      <c r="C209" s="134"/>
      <c r="D209" s="134"/>
      <c r="E209" s="134"/>
    </row>
    <row r="210" spans="1:5" s="129" customFormat="1" ht="14.25">
      <c r="A210" s="255" t="s">
        <v>181</v>
      </c>
      <c r="B210" s="134"/>
      <c r="C210" s="134"/>
      <c r="D210" s="134"/>
      <c r="E210" s="134"/>
    </row>
    <row r="211" spans="1:5" s="129" customFormat="1" ht="14.25">
      <c r="A211" s="251" t="s">
        <v>73</v>
      </c>
      <c r="B211" s="257"/>
      <c r="C211" s="257"/>
      <c r="D211" s="257"/>
      <c r="E211" s="257"/>
    </row>
    <row r="212" spans="1:5" s="129" customFormat="1" ht="14.25">
      <c r="A212" s="252" t="s">
        <v>182</v>
      </c>
      <c r="B212" s="257">
        <v>467</v>
      </c>
      <c r="C212" s="257">
        <v>300</v>
      </c>
      <c r="D212" s="257"/>
      <c r="E212" s="257"/>
    </row>
    <row r="213" spans="1:5" s="129" customFormat="1" ht="14.25">
      <c r="A213" s="252" t="s">
        <v>183</v>
      </c>
      <c r="B213" s="257">
        <f>SUM(B214:B218)</f>
        <v>0</v>
      </c>
      <c r="C213" s="257">
        <f>SUM(C214:C218)</f>
        <v>0</v>
      </c>
      <c r="D213" s="257"/>
      <c r="E213" s="257"/>
    </row>
    <row r="214" spans="1:5" s="129" customFormat="1" ht="14.25">
      <c r="A214" s="252" t="s">
        <v>64</v>
      </c>
      <c r="B214" s="134"/>
      <c r="C214" s="134"/>
      <c r="D214" s="134"/>
      <c r="E214" s="134"/>
    </row>
    <row r="215" spans="1:5" s="129" customFormat="1" ht="14.25">
      <c r="A215" s="134" t="s">
        <v>65</v>
      </c>
      <c r="B215" s="134"/>
      <c r="C215" s="134"/>
      <c r="D215" s="134"/>
      <c r="E215" s="134"/>
    </row>
    <row r="216" spans="1:5" s="129" customFormat="1" ht="14.25">
      <c r="A216" s="251" t="s">
        <v>66</v>
      </c>
      <c r="B216" s="258"/>
      <c r="C216" s="258"/>
      <c r="D216" s="258"/>
      <c r="E216" s="134"/>
    </row>
    <row r="217" spans="1:5" s="129" customFormat="1" ht="14.25">
      <c r="A217" s="251" t="s">
        <v>73</v>
      </c>
      <c r="B217" s="258"/>
      <c r="C217" s="258"/>
      <c r="D217" s="258"/>
      <c r="E217" s="134"/>
    </row>
    <row r="218" spans="1:5" s="129" customFormat="1" ht="14.25">
      <c r="A218" s="251" t="s">
        <v>184</v>
      </c>
      <c r="B218" s="258"/>
      <c r="C218" s="258"/>
      <c r="D218" s="258"/>
      <c r="E218" s="134"/>
    </row>
    <row r="219" spans="1:5" s="129" customFormat="1" ht="14.25">
      <c r="A219" s="252" t="s">
        <v>185</v>
      </c>
      <c r="B219" s="258">
        <f>SUM(B220:B224)</f>
        <v>0</v>
      </c>
      <c r="C219" s="258">
        <f>SUM(C220:C224)</f>
        <v>0</v>
      </c>
      <c r="D219" s="258"/>
      <c r="E219" s="134"/>
    </row>
    <row r="220" spans="1:5" s="129" customFormat="1" ht="14.25">
      <c r="A220" s="252" t="s">
        <v>64</v>
      </c>
      <c r="B220" s="259"/>
      <c r="C220" s="259"/>
      <c r="D220" s="259"/>
      <c r="E220" s="134"/>
    </row>
    <row r="221" spans="1:5" s="129" customFormat="1" ht="14.25">
      <c r="A221" s="252" t="s">
        <v>65</v>
      </c>
      <c r="B221" s="259"/>
      <c r="C221" s="259"/>
      <c r="D221" s="259"/>
      <c r="E221" s="134"/>
    </row>
    <row r="222" spans="1:5" s="129" customFormat="1" ht="14.25">
      <c r="A222" s="251" t="s">
        <v>66</v>
      </c>
      <c r="B222" s="259"/>
      <c r="C222" s="259"/>
      <c r="D222" s="259"/>
      <c r="E222" s="134"/>
    </row>
    <row r="223" spans="1:5" s="129" customFormat="1" ht="14.25">
      <c r="A223" s="251" t="s">
        <v>73</v>
      </c>
      <c r="B223" s="259"/>
      <c r="C223" s="259"/>
      <c r="D223" s="259"/>
      <c r="E223" s="134"/>
    </row>
    <row r="224" spans="1:5" s="129" customFormat="1" ht="14.25">
      <c r="A224" s="251" t="s">
        <v>186</v>
      </c>
      <c r="B224" s="259"/>
      <c r="C224" s="259"/>
      <c r="D224" s="259"/>
      <c r="E224" s="134"/>
    </row>
    <row r="225" spans="1:5" s="129" customFormat="1" ht="14.25">
      <c r="A225" s="255" t="s">
        <v>187</v>
      </c>
      <c r="B225" s="259">
        <f>SUM(B226:B230)</f>
        <v>0</v>
      </c>
      <c r="C225" s="259">
        <f>SUM(C226:C230)</f>
        <v>0</v>
      </c>
      <c r="D225" s="259"/>
      <c r="E225" s="134"/>
    </row>
    <row r="226" spans="1:5" s="129" customFormat="1" ht="14.25">
      <c r="A226" s="255" t="s">
        <v>64</v>
      </c>
      <c r="B226" s="259"/>
      <c r="C226" s="259"/>
      <c r="D226" s="259"/>
      <c r="E226" s="134"/>
    </row>
    <row r="227" spans="1:5" s="129" customFormat="1" ht="14.25">
      <c r="A227" s="255" t="s">
        <v>65</v>
      </c>
      <c r="B227" s="259"/>
      <c r="C227" s="259"/>
      <c r="D227" s="259"/>
      <c r="E227" s="134"/>
    </row>
    <row r="228" spans="1:5" s="129" customFormat="1" ht="14.25">
      <c r="A228" s="255" t="s">
        <v>66</v>
      </c>
      <c r="B228" s="258"/>
      <c r="C228" s="258"/>
      <c r="D228" s="258"/>
      <c r="E228" s="134"/>
    </row>
    <row r="229" spans="1:5" s="129" customFormat="1" ht="14.25">
      <c r="A229" s="255" t="s">
        <v>73</v>
      </c>
      <c r="B229" s="258"/>
      <c r="C229" s="258"/>
      <c r="D229" s="258"/>
      <c r="E229" s="134"/>
    </row>
    <row r="230" spans="1:5" s="129" customFormat="1" ht="14.25">
      <c r="A230" s="255" t="s">
        <v>188</v>
      </c>
      <c r="B230" s="258"/>
      <c r="C230" s="258"/>
      <c r="D230" s="258"/>
      <c r="E230" s="134"/>
    </row>
    <row r="231" spans="1:5" s="129" customFormat="1" ht="14.25">
      <c r="A231" s="255" t="s">
        <v>189</v>
      </c>
      <c r="B231" s="258">
        <f>SUM(B232:B247)</f>
        <v>954</v>
      </c>
      <c r="C231" s="258">
        <f>SUM(C232:C247)</f>
        <v>900</v>
      </c>
      <c r="D231" s="258"/>
      <c r="E231" s="134"/>
    </row>
    <row r="232" spans="1:5" s="129" customFormat="1" ht="14.25">
      <c r="A232" s="255" t="s">
        <v>64</v>
      </c>
      <c r="B232" s="134">
        <v>954</v>
      </c>
      <c r="C232" s="134">
        <v>900</v>
      </c>
      <c r="D232" s="134"/>
      <c r="E232" s="134"/>
    </row>
    <row r="233" spans="1:5" s="129" customFormat="1" ht="14.25">
      <c r="A233" s="255" t="s">
        <v>65</v>
      </c>
      <c r="B233" s="134"/>
      <c r="C233" s="134"/>
      <c r="D233" s="134"/>
      <c r="E233" s="134"/>
    </row>
    <row r="234" spans="1:5" s="129" customFormat="1" ht="14.25">
      <c r="A234" s="255" t="s">
        <v>66</v>
      </c>
      <c r="B234" s="134"/>
      <c r="C234" s="134"/>
      <c r="D234" s="134"/>
      <c r="E234" s="134"/>
    </row>
    <row r="235" spans="1:5" s="129" customFormat="1" ht="14.25">
      <c r="A235" s="255" t="s">
        <v>190</v>
      </c>
      <c r="B235" s="134"/>
      <c r="C235" s="134"/>
      <c r="D235" s="134"/>
      <c r="E235" s="134"/>
    </row>
    <row r="236" spans="1:5" s="129" customFormat="1" ht="14.25">
      <c r="A236" s="255" t="s">
        <v>191</v>
      </c>
      <c r="B236" s="134"/>
      <c r="C236" s="134"/>
      <c r="D236" s="134"/>
      <c r="E236" s="134"/>
    </row>
    <row r="237" spans="1:5" s="129" customFormat="1" ht="14.25">
      <c r="A237" s="255" t="s">
        <v>192</v>
      </c>
      <c r="B237" s="134"/>
      <c r="C237" s="134"/>
      <c r="D237" s="134"/>
      <c r="E237" s="134"/>
    </row>
    <row r="238" spans="1:5" s="129" customFormat="1" ht="14.25">
      <c r="A238" s="255" t="s">
        <v>193</v>
      </c>
      <c r="B238" s="134"/>
      <c r="C238" s="134"/>
      <c r="D238" s="134"/>
      <c r="E238" s="134"/>
    </row>
    <row r="239" spans="1:5" s="129" customFormat="1" ht="14.25">
      <c r="A239" s="255" t="s">
        <v>106</v>
      </c>
      <c r="B239" s="134"/>
      <c r="C239" s="134"/>
      <c r="D239" s="134"/>
      <c r="E239" s="134"/>
    </row>
    <row r="240" spans="1:5" s="129" customFormat="1" ht="14.25">
      <c r="A240" s="255" t="s">
        <v>194</v>
      </c>
      <c r="B240" s="134"/>
      <c r="C240" s="134"/>
      <c r="D240" s="134"/>
      <c r="E240" s="134"/>
    </row>
    <row r="241" spans="1:5" s="129" customFormat="1" ht="14.25">
      <c r="A241" s="255" t="s">
        <v>195</v>
      </c>
      <c r="B241" s="134"/>
      <c r="C241" s="134"/>
      <c r="D241" s="134"/>
      <c r="E241" s="134"/>
    </row>
    <row r="242" spans="1:5" s="129" customFormat="1" ht="14.25">
      <c r="A242" s="255" t="s">
        <v>196</v>
      </c>
      <c r="B242" s="134"/>
      <c r="C242" s="134"/>
      <c r="D242" s="134"/>
      <c r="E242" s="134"/>
    </row>
    <row r="243" spans="1:5" s="129" customFormat="1" ht="14.25">
      <c r="A243" s="255" t="s">
        <v>197</v>
      </c>
      <c r="B243" s="134"/>
      <c r="C243" s="134"/>
      <c r="D243" s="134"/>
      <c r="E243" s="134"/>
    </row>
    <row r="244" spans="1:5" s="129" customFormat="1" ht="14.25">
      <c r="A244" s="255" t="s">
        <v>198</v>
      </c>
      <c r="B244" s="134"/>
      <c r="C244" s="134"/>
      <c r="D244" s="134"/>
      <c r="E244" s="134"/>
    </row>
    <row r="245" spans="1:5" s="129" customFormat="1" ht="14.25">
      <c r="A245" s="255" t="s">
        <v>199</v>
      </c>
      <c r="B245" s="134"/>
      <c r="C245" s="134"/>
      <c r="D245" s="134"/>
      <c r="E245" s="134"/>
    </row>
    <row r="246" spans="1:5" s="129" customFormat="1" ht="14.25">
      <c r="A246" s="255" t="s">
        <v>73</v>
      </c>
      <c r="B246" s="134"/>
      <c r="C246" s="134"/>
      <c r="D246" s="134"/>
      <c r="E246" s="134"/>
    </row>
    <row r="247" spans="1:5" s="129" customFormat="1" ht="14.25">
      <c r="A247" s="255" t="s">
        <v>200</v>
      </c>
      <c r="B247" s="134"/>
      <c r="C247" s="134"/>
      <c r="D247" s="134"/>
      <c r="E247" s="134"/>
    </row>
    <row r="248" spans="1:5" s="129" customFormat="1" ht="14.25">
      <c r="A248" s="252" t="s">
        <v>201</v>
      </c>
      <c r="B248" s="134">
        <f>SUM(B249:B250)</f>
        <v>0</v>
      </c>
      <c r="C248" s="134">
        <f>SUM(C249:C250)</f>
        <v>0</v>
      </c>
      <c r="D248" s="134"/>
      <c r="E248" s="134"/>
    </row>
    <row r="249" spans="1:5" s="129" customFormat="1" ht="14.25">
      <c r="A249" s="252" t="s">
        <v>202</v>
      </c>
      <c r="B249" s="134"/>
      <c r="C249" s="134"/>
      <c r="D249" s="134"/>
      <c r="E249" s="134"/>
    </row>
    <row r="250" spans="1:5" s="129" customFormat="1" ht="14.25">
      <c r="A250" s="252" t="s">
        <v>203</v>
      </c>
      <c r="B250" s="134"/>
      <c r="C250" s="134"/>
      <c r="D250" s="134"/>
      <c r="E250" s="134"/>
    </row>
    <row r="251" spans="1:5" s="129" customFormat="1" ht="14.25">
      <c r="A251" s="134" t="s">
        <v>204</v>
      </c>
      <c r="B251" s="134">
        <f>SUM(B252:B253)</f>
        <v>0</v>
      </c>
      <c r="C251" s="134">
        <f>SUM(C252:C253)</f>
        <v>0</v>
      </c>
      <c r="D251" s="134"/>
      <c r="E251" s="134"/>
    </row>
    <row r="252" spans="1:5" s="129" customFormat="1" ht="14.25">
      <c r="A252" s="251" t="s">
        <v>205</v>
      </c>
      <c r="B252" s="134"/>
      <c r="C252" s="134"/>
      <c r="D252" s="134"/>
      <c r="E252" s="134"/>
    </row>
    <row r="253" spans="1:5" s="129" customFormat="1" ht="14.25">
      <c r="A253" s="251" t="s">
        <v>206</v>
      </c>
      <c r="B253" s="134"/>
      <c r="C253" s="134"/>
      <c r="D253" s="134"/>
      <c r="E253" s="134"/>
    </row>
    <row r="254" spans="1:5" s="129" customFormat="1" ht="14.25">
      <c r="A254" s="134" t="s">
        <v>207</v>
      </c>
      <c r="B254" s="134">
        <f>SUM(B255,B265)</f>
        <v>0</v>
      </c>
      <c r="C254" s="134">
        <f>SUM(C255,C265)</f>
        <v>0</v>
      </c>
      <c r="D254" s="134"/>
      <c r="E254" s="134"/>
    </row>
    <row r="255" spans="1:5" s="129" customFormat="1" ht="14.25">
      <c r="A255" s="252" t="s">
        <v>208</v>
      </c>
      <c r="B255" s="134">
        <f>SUM(B256:B264)</f>
        <v>0</v>
      </c>
      <c r="C255" s="134">
        <f>SUM(C256:C264)</f>
        <v>0</v>
      </c>
      <c r="D255" s="134"/>
      <c r="E255" s="134"/>
    </row>
    <row r="256" spans="1:5" s="129" customFormat="1" ht="14.25">
      <c r="A256" s="252" t="s">
        <v>209</v>
      </c>
      <c r="B256" s="134"/>
      <c r="C256" s="134"/>
      <c r="D256" s="134"/>
      <c r="E256" s="134"/>
    </row>
    <row r="257" spans="1:5" s="129" customFormat="1" ht="14.25">
      <c r="A257" s="251" t="s">
        <v>210</v>
      </c>
      <c r="B257" s="134"/>
      <c r="C257" s="134"/>
      <c r="D257" s="134"/>
      <c r="E257" s="134"/>
    </row>
    <row r="258" spans="1:5" s="129" customFormat="1" ht="14.25">
      <c r="A258" s="251" t="s">
        <v>211</v>
      </c>
      <c r="B258" s="134"/>
      <c r="C258" s="134"/>
      <c r="D258" s="134"/>
      <c r="E258" s="134"/>
    </row>
    <row r="259" spans="1:5" s="129" customFormat="1" ht="14.25">
      <c r="A259" s="251" t="s">
        <v>212</v>
      </c>
      <c r="B259" s="134"/>
      <c r="C259" s="134"/>
      <c r="D259" s="134"/>
      <c r="E259" s="134"/>
    </row>
    <row r="260" spans="1:5" s="129" customFormat="1" ht="14.25">
      <c r="A260" s="252" t="s">
        <v>213</v>
      </c>
      <c r="B260" s="134"/>
      <c r="C260" s="134"/>
      <c r="D260" s="134"/>
      <c r="E260" s="134"/>
    </row>
    <row r="261" spans="1:5" s="129" customFormat="1" ht="14.25">
      <c r="A261" s="252" t="s">
        <v>214</v>
      </c>
      <c r="B261" s="134"/>
      <c r="C261" s="134"/>
      <c r="D261" s="134"/>
      <c r="E261" s="134"/>
    </row>
    <row r="262" spans="1:5" s="129" customFormat="1" ht="14.25">
      <c r="A262" s="252" t="s">
        <v>215</v>
      </c>
      <c r="B262" s="134"/>
      <c r="C262" s="134"/>
      <c r="D262" s="134"/>
      <c r="E262" s="134"/>
    </row>
    <row r="263" spans="1:5" s="129" customFormat="1" ht="14.25">
      <c r="A263" s="252" t="s">
        <v>216</v>
      </c>
      <c r="B263" s="134"/>
      <c r="C263" s="134"/>
      <c r="D263" s="134"/>
      <c r="E263" s="134"/>
    </row>
    <row r="264" spans="1:5" s="129" customFormat="1" ht="14.25">
      <c r="A264" s="252" t="s">
        <v>217</v>
      </c>
      <c r="B264" s="134"/>
      <c r="C264" s="134"/>
      <c r="D264" s="134"/>
      <c r="E264" s="134"/>
    </row>
    <row r="265" spans="1:5" s="129" customFormat="1" ht="14.25">
      <c r="A265" s="252" t="s">
        <v>218</v>
      </c>
      <c r="B265" s="134"/>
      <c r="C265" s="134"/>
      <c r="D265" s="134"/>
      <c r="E265" s="134"/>
    </row>
    <row r="266" spans="1:5" s="129" customFormat="1" ht="14.25">
      <c r="A266" s="134" t="s">
        <v>219</v>
      </c>
      <c r="B266" s="134">
        <f>SUM(B267,B270,B279,B286,B294,B303,B319,B329,B339,B347,B353)</f>
        <v>36809</v>
      </c>
      <c r="C266" s="134">
        <f>SUM(C267,C270,C279,C286,C294,C303,C319,C329,C339,C347,C353)</f>
        <v>33367</v>
      </c>
      <c r="D266" s="134"/>
      <c r="E266" s="134"/>
    </row>
    <row r="267" spans="1:5" s="129" customFormat="1" ht="14.25">
      <c r="A267" s="251" t="s">
        <v>220</v>
      </c>
      <c r="B267" s="134">
        <f>SUM(B268:B269)</f>
        <v>0</v>
      </c>
      <c r="C267" s="134">
        <f>SUM(C268:C269)</f>
        <v>0</v>
      </c>
      <c r="D267" s="134"/>
      <c r="E267" s="134"/>
    </row>
    <row r="268" spans="1:5" s="129" customFormat="1" ht="14.25">
      <c r="A268" s="251" t="s">
        <v>221</v>
      </c>
      <c r="B268" s="134"/>
      <c r="C268" s="134"/>
      <c r="D268" s="134"/>
      <c r="E268" s="134"/>
    </row>
    <row r="269" spans="1:5" s="129" customFormat="1" ht="14.25">
      <c r="A269" s="252" t="s">
        <v>222</v>
      </c>
      <c r="B269" s="134"/>
      <c r="C269" s="134"/>
      <c r="D269" s="134"/>
      <c r="E269" s="134"/>
    </row>
    <row r="270" spans="1:5" s="129" customFormat="1" ht="14.25">
      <c r="A270" s="252" t="s">
        <v>223</v>
      </c>
      <c r="B270" s="134">
        <f>SUM(B271:B278)</f>
        <v>14164</v>
      </c>
      <c r="C270" s="134">
        <f>SUM(C271:C278)</f>
        <v>13810</v>
      </c>
      <c r="D270" s="134"/>
      <c r="E270" s="134"/>
    </row>
    <row r="271" spans="1:5" s="129" customFormat="1" ht="14.25">
      <c r="A271" s="252" t="s">
        <v>64</v>
      </c>
      <c r="B271" s="134">
        <v>12743</v>
      </c>
      <c r="C271" s="134">
        <v>12500</v>
      </c>
      <c r="D271" s="134"/>
      <c r="E271" s="134"/>
    </row>
    <row r="272" spans="1:5" s="129" customFormat="1" ht="14.25">
      <c r="A272" s="252" t="s">
        <v>65</v>
      </c>
      <c r="B272" s="134"/>
      <c r="C272" s="134"/>
      <c r="D272" s="134"/>
      <c r="E272" s="134"/>
    </row>
    <row r="273" spans="1:5" s="129" customFormat="1" ht="14.25">
      <c r="A273" s="252" t="s">
        <v>66</v>
      </c>
      <c r="B273" s="134"/>
      <c r="C273" s="134"/>
      <c r="D273" s="134"/>
      <c r="E273" s="134"/>
    </row>
    <row r="274" spans="1:5" s="129" customFormat="1" ht="14.25">
      <c r="A274" s="252" t="s">
        <v>106</v>
      </c>
      <c r="B274" s="134"/>
      <c r="C274" s="134"/>
      <c r="D274" s="134"/>
      <c r="E274" s="134"/>
    </row>
    <row r="275" spans="1:5" s="129" customFormat="1" ht="14.25">
      <c r="A275" s="260" t="s">
        <v>224</v>
      </c>
      <c r="B275" s="134"/>
      <c r="C275" s="134"/>
      <c r="D275" s="134"/>
      <c r="E275" s="134"/>
    </row>
    <row r="276" spans="1:5" s="129" customFormat="1" ht="14.25">
      <c r="A276" s="260" t="s">
        <v>225</v>
      </c>
      <c r="B276" s="134"/>
      <c r="C276" s="134"/>
      <c r="D276" s="134"/>
      <c r="E276" s="134"/>
    </row>
    <row r="277" spans="1:5" s="129" customFormat="1" ht="14.25">
      <c r="A277" s="252" t="s">
        <v>73</v>
      </c>
      <c r="B277" s="134"/>
      <c r="C277" s="134"/>
      <c r="D277" s="134"/>
      <c r="E277" s="134"/>
    </row>
    <row r="278" spans="1:5" s="129" customFormat="1" ht="14.25">
      <c r="A278" s="252" t="s">
        <v>226</v>
      </c>
      <c r="B278" s="134">
        <v>1421</v>
      </c>
      <c r="C278" s="134">
        <v>1310</v>
      </c>
      <c r="D278" s="134"/>
      <c r="E278" s="134"/>
    </row>
    <row r="279" spans="1:5" s="129" customFormat="1" ht="14.25">
      <c r="A279" s="251" t="s">
        <v>227</v>
      </c>
      <c r="B279" s="134">
        <f>SUM(B280:B285)</f>
        <v>0</v>
      </c>
      <c r="C279" s="134">
        <f>SUM(C280:C285)</f>
        <v>0</v>
      </c>
      <c r="D279" s="134"/>
      <c r="E279" s="134"/>
    </row>
    <row r="280" spans="1:5" s="129" customFormat="1" ht="14.25">
      <c r="A280" s="251" t="s">
        <v>64</v>
      </c>
      <c r="B280" s="134"/>
      <c r="C280" s="134"/>
      <c r="D280" s="134"/>
      <c r="E280" s="134"/>
    </row>
    <row r="281" spans="1:5" s="129" customFormat="1" ht="14.25">
      <c r="A281" s="251" t="s">
        <v>65</v>
      </c>
      <c r="B281" s="134"/>
      <c r="C281" s="134"/>
      <c r="D281" s="134"/>
      <c r="E281" s="134"/>
    </row>
    <row r="282" spans="1:5" s="129" customFormat="1" ht="14.25">
      <c r="A282" s="252" t="s">
        <v>66</v>
      </c>
      <c r="B282" s="134"/>
      <c r="C282" s="134"/>
      <c r="D282" s="134"/>
      <c r="E282" s="134"/>
    </row>
    <row r="283" spans="1:5" s="129" customFormat="1" ht="14.25">
      <c r="A283" s="252" t="s">
        <v>228</v>
      </c>
      <c r="B283" s="134"/>
      <c r="C283" s="134"/>
      <c r="D283" s="134"/>
      <c r="E283" s="134"/>
    </row>
    <row r="284" spans="1:5" s="129" customFormat="1" ht="14.25">
      <c r="A284" s="252" t="s">
        <v>73</v>
      </c>
      <c r="B284" s="134"/>
      <c r="C284" s="134"/>
      <c r="D284" s="134"/>
      <c r="E284" s="134"/>
    </row>
    <row r="285" spans="1:5" s="129" customFormat="1" ht="14.25">
      <c r="A285" s="134" t="s">
        <v>229</v>
      </c>
      <c r="B285" s="134"/>
      <c r="C285" s="134"/>
      <c r="D285" s="134"/>
      <c r="E285" s="134"/>
    </row>
    <row r="286" spans="1:5" s="129" customFormat="1" ht="14.25">
      <c r="A286" s="253" t="s">
        <v>230</v>
      </c>
      <c r="B286" s="134">
        <f>SUM(B287:B293)</f>
        <v>873</v>
      </c>
      <c r="C286" s="134">
        <f>SUM(C287:C293)</f>
        <v>650</v>
      </c>
      <c r="D286" s="134"/>
      <c r="E286" s="134"/>
    </row>
    <row r="287" spans="1:5" s="129" customFormat="1" ht="14.25">
      <c r="A287" s="251" t="s">
        <v>64</v>
      </c>
      <c r="B287" s="134">
        <v>697</v>
      </c>
      <c r="C287" s="134">
        <v>650</v>
      </c>
      <c r="D287" s="134"/>
      <c r="E287" s="134"/>
    </row>
    <row r="288" spans="1:5" s="129" customFormat="1" ht="14.25">
      <c r="A288" s="251" t="s">
        <v>65</v>
      </c>
      <c r="B288" s="134"/>
      <c r="C288" s="134"/>
      <c r="D288" s="134"/>
      <c r="E288" s="134"/>
    </row>
    <row r="289" spans="1:5" s="129" customFormat="1" ht="14.25">
      <c r="A289" s="252" t="s">
        <v>66</v>
      </c>
      <c r="B289" s="134"/>
      <c r="C289" s="134"/>
      <c r="D289" s="134"/>
      <c r="E289" s="134"/>
    </row>
    <row r="290" spans="1:5" s="129" customFormat="1" ht="14.25">
      <c r="A290" s="252" t="s">
        <v>231</v>
      </c>
      <c r="B290" s="134"/>
      <c r="C290" s="134"/>
      <c r="D290" s="134"/>
      <c r="E290" s="134"/>
    </row>
    <row r="291" spans="1:5" s="129" customFormat="1" ht="14.25">
      <c r="A291" s="260" t="s">
        <v>232</v>
      </c>
      <c r="B291" s="134"/>
      <c r="C291" s="134"/>
      <c r="D291" s="134"/>
      <c r="E291" s="134"/>
    </row>
    <row r="292" spans="1:5" s="129" customFormat="1" ht="14.25">
      <c r="A292" s="252" t="s">
        <v>73</v>
      </c>
      <c r="B292" s="134"/>
      <c r="C292" s="134"/>
      <c r="D292" s="134"/>
      <c r="E292" s="134"/>
    </row>
    <row r="293" spans="1:5" s="129" customFormat="1" ht="14.25">
      <c r="A293" s="252" t="s">
        <v>233</v>
      </c>
      <c r="B293" s="134">
        <v>176</v>
      </c>
      <c r="C293" s="134"/>
      <c r="D293" s="134"/>
      <c r="E293" s="134"/>
    </row>
    <row r="294" spans="1:5" s="129" customFormat="1" ht="14.25">
      <c r="A294" s="134" t="s">
        <v>234</v>
      </c>
      <c r="B294" s="134">
        <f>SUM(B295:B302)</f>
        <v>1162</v>
      </c>
      <c r="C294" s="134">
        <f>SUM(C295:C302)</f>
        <v>900</v>
      </c>
      <c r="D294" s="134"/>
      <c r="E294" s="134"/>
    </row>
    <row r="295" spans="1:5" s="129" customFormat="1" ht="14.25">
      <c r="A295" s="251" t="s">
        <v>64</v>
      </c>
      <c r="B295" s="134">
        <v>915</v>
      </c>
      <c r="C295" s="134">
        <v>900</v>
      </c>
      <c r="D295" s="134"/>
      <c r="E295" s="134"/>
    </row>
    <row r="296" spans="1:5" s="129" customFormat="1" ht="14.25">
      <c r="A296" s="251" t="s">
        <v>65</v>
      </c>
      <c r="B296" s="134"/>
      <c r="C296" s="134"/>
      <c r="D296" s="134"/>
      <c r="E296" s="134"/>
    </row>
    <row r="297" spans="1:5" s="129" customFormat="1" ht="14.25">
      <c r="A297" s="251" t="s">
        <v>66</v>
      </c>
      <c r="B297" s="134"/>
      <c r="C297" s="134"/>
      <c r="D297" s="134"/>
      <c r="E297" s="134"/>
    </row>
    <row r="298" spans="1:5" s="129" customFormat="1" ht="14.25">
      <c r="A298" s="252" t="s">
        <v>235</v>
      </c>
      <c r="B298" s="134"/>
      <c r="C298" s="134"/>
      <c r="D298" s="134"/>
      <c r="E298" s="134"/>
    </row>
    <row r="299" spans="1:5" s="129" customFormat="1" ht="14.25">
      <c r="A299" s="252" t="s">
        <v>236</v>
      </c>
      <c r="B299" s="134"/>
      <c r="C299" s="134"/>
      <c r="D299" s="134"/>
      <c r="E299" s="134"/>
    </row>
    <row r="300" spans="1:5" s="129" customFormat="1" ht="14.25">
      <c r="A300" s="252" t="s">
        <v>237</v>
      </c>
      <c r="B300" s="134"/>
      <c r="C300" s="134"/>
      <c r="D300" s="134"/>
      <c r="E300" s="134"/>
    </row>
    <row r="301" spans="1:5" s="129" customFormat="1" ht="14.25">
      <c r="A301" s="251" t="s">
        <v>73</v>
      </c>
      <c r="B301" s="134"/>
      <c r="C301" s="134"/>
      <c r="D301" s="134"/>
      <c r="E301" s="134"/>
    </row>
    <row r="302" spans="1:5" s="129" customFormat="1" ht="14.25">
      <c r="A302" s="251" t="s">
        <v>238</v>
      </c>
      <c r="B302" s="134">
        <v>247</v>
      </c>
      <c r="C302" s="134"/>
      <c r="D302" s="134"/>
      <c r="E302" s="134"/>
    </row>
    <row r="303" spans="1:5" s="129" customFormat="1" ht="14.25">
      <c r="A303" s="251" t="s">
        <v>239</v>
      </c>
      <c r="B303" s="134">
        <f>SUM(B304:B318)</f>
        <v>669</v>
      </c>
      <c r="C303" s="134">
        <f>SUM(C304:C318)</f>
        <v>560</v>
      </c>
      <c r="D303" s="134"/>
      <c r="E303" s="134"/>
    </row>
    <row r="304" spans="1:5" s="129" customFormat="1" ht="14.25">
      <c r="A304" s="252" t="s">
        <v>64</v>
      </c>
      <c r="B304" s="134">
        <v>579</v>
      </c>
      <c r="C304" s="134">
        <v>560</v>
      </c>
      <c r="D304" s="134"/>
      <c r="E304" s="134"/>
    </row>
    <row r="305" spans="1:5" s="129" customFormat="1" ht="14.25">
      <c r="A305" s="252" t="s">
        <v>65</v>
      </c>
      <c r="B305" s="134"/>
      <c r="C305" s="134"/>
      <c r="D305" s="134"/>
      <c r="E305" s="134"/>
    </row>
    <row r="306" spans="1:5" s="129" customFormat="1" ht="14.25">
      <c r="A306" s="252" t="s">
        <v>66</v>
      </c>
      <c r="B306" s="134"/>
      <c r="C306" s="134"/>
      <c r="D306" s="134"/>
      <c r="E306" s="134"/>
    </row>
    <row r="307" spans="1:5" s="129" customFormat="1" ht="14.25">
      <c r="A307" s="137" t="s">
        <v>240</v>
      </c>
      <c r="B307" s="134"/>
      <c r="C307" s="134"/>
      <c r="D307" s="134"/>
      <c r="E307" s="134"/>
    </row>
    <row r="308" spans="1:5" s="129" customFormat="1" ht="14.25">
      <c r="A308" s="251" t="s">
        <v>241</v>
      </c>
      <c r="B308" s="134"/>
      <c r="C308" s="134"/>
      <c r="D308" s="134"/>
      <c r="E308" s="134"/>
    </row>
    <row r="309" spans="1:5" s="129" customFormat="1" ht="14.25">
      <c r="A309" s="251" t="s">
        <v>242</v>
      </c>
      <c r="B309" s="134"/>
      <c r="C309" s="134"/>
      <c r="D309" s="134"/>
      <c r="E309" s="134"/>
    </row>
    <row r="310" spans="1:5" s="129" customFormat="1" ht="14.25">
      <c r="A310" s="253" t="s">
        <v>243</v>
      </c>
      <c r="B310" s="134">
        <v>5</v>
      </c>
      <c r="C310" s="134"/>
      <c r="D310" s="134"/>
      <c r="E310" s="134"/>
    </row>
    <row r="311" spans="1:5" s="129" customFormat="1" ht="14.25">
      <c r="A311" s="260" t="s">
        <v>244</v>
      </c>
      <c r="B311" s="134"/>
      <c r="C311" s="134"/>
      <c r="D311" s="134"/>
      <c r="E311" s="134"/>
    </row>
    <row r="312" spans="1:5" s="129" customFormat="1" ht="14.25">
      <c r="A312" s="252" t="s">
        <v>245</v>
      </c>
      <c r="B312" s="134"/>
      <c r="C312" s="134"/>
      <c r="D312" s="134"/>
      <c r="E312" s="134"/>
    </row>
    <row r="313" spans="1:5" s="129" customFormat="1" ht="14.25">
      <c r="A313" s="252" t="s">
        <v>246</v>
      </c>
      <c r="B313" s="134"/>
      <c r="C313" s="134"/>
      <c r="D313" s="134"/>
      <c r="E313" s="134"/>
    </row>
    <row r="314" spans="1:5" s="129" customFormat="1" ht="14.25">
      <c r="A314" s="252" t="s">
        <v>247</v>
      </c>
      <c r="B314" s="134"/>
      <c r="C314" s="134"/>
      <c r="D314" s="134"/>
      <c r="E314" s="134"/>
    </row>
    <row r="315" spans="1:5" s="129" customFormat="1" ht="14.25">
      <c r="A315" s="260" t="s">
        <v>248</v>
      </c>
      <c r="B315" s="134"/>
      <c r="C315" s="134"/>
      <c r="D315" s="134"/>
      <c r="E315" s="134"/>
    </row>
    <row r="316" spans="1:5" s="129" customFormat="1" ht="14.25">
      <c r="A316" s="260" t="s">
        <v>106</v>
      </c>
      <c r="B316" s="134"/>
      <c r="C316" s="134"/>
      <c r="D316" s="134"/>
      <c r="E316" s="134"/>
    </row>
    <row r="317" spans="1:5" s="129" customFormat="1" ht="14.25">
      <c r="A317" s="252" t="s">
        <v>73</v>
      </c>
      <c r="B317" s="134"/>
      <c r="C317" s="134"/>
      <c r="D317" s="134"/>
      <c r="E317" s="134"/>
    </row>
    <row r="318" spans="1:5" s="129" customFormat="1" ht="14.25">
      <c r="A318" s="251" t="s">
        <v>249</v>
      </c>
      <c r="B318" s="134">
        <v>85</v>
      </c>
      <c r="C318" s="134"/>
      <c r="D318" s="134"/>
      <c r="E318" s="134"/>
    </row>
    <row r="319" spans="1:5" s="129" customFormat="1" ht="14.25">
      <c r="A319" s="253" t="s">
        <v>250</v>
      </c>
      <c r="B319" s="134">
        <f>SUM(B320:B328)</f>
        <v>0</v>
      </c>
      <c r="C319" s="134">
        <f>SUM(C320:C328)</f>
        <v>0</v>
      </c>
      <c r="D319" s="134"/>
      <c r="E319" s="134"/>
    </row>
    <row r="320" spans="1:5" s="129" customFormat="1" ht="14.25">
      <c r="A320" s="251" t="s">
        <v>64</v>
      </c>
      <c r="B320" s="134"/>
      <c r="C320" s="134"/>
      <c r="D320" s="134"/>
      <c r="E320" s="134"/>
    </row>
    <row r="321" spans="1:5" s="129" customFormat="1" ht="14.25">
      <c r="A321" s="252" t="s">
        <v>65</v>
      </c>
      <c r="B321" s="134"/>
      <c r="C321" s="134"/>
      <c r="D321" s="134"/>
      <c r="E321" s="134"/>
    </row>
    <row r="322" spans="1:5" s="129" customFormat="1" ht="14.25">
      <c r="A322" s="252" t="s">
        <v>66</v>
      </c>
      <c r="B322" s="134"/>
      <c r="C322" s="134"/>
      <c r="D322" s="134"/>
      <c r="E322" s="134"/>
    </row>
    <row r="323" spans="1:5" s="129" customFormat="1" ht="14.25">
      <c r="A323" s="252" t="s">
        <v>251</v>
      </c>
      <c r="B323" s="134"/>
      <c r="C323" s="134"/>
      <c r="D323" s="134"/>
      <c r="E323" s="134"/>
    </row>
    <row r="324" spans="1:5" s="129" customFormat="1" ht="14.25">
      <c r="A324" s="134" t="s">
        <v>252</v>
      </c>
      <c r="B324" s="134"/>
      <c r="C324" s="134"/>
      <c r="D324" s="134"/>
      <c r="E324" s="134"/>
    </row>
    <row r="325" spans="1:5" s="129" customFormat="1" ht="14.25">
      <c r="A325" s="251" t="s">
        <v>253</v>
      </c>
      <c r="B325" s="134"/>
      <c r="C325" s="134"/>
      <c r="D325" s="134"/>
      <c r="E325" s="134"/>
    </row>
    <row r="326" spans="1:5" s="129" customFormat="1" ht="14.25">
      <c r="A326" s="255" t="s">
        <v>106</v>
      </c>
      <c r="B326" s="134"/>
      <c r="C326" s="134"/>
      <c r="D326" s="134"/>
      <c r="E326" s="134"/>
    </row>
    <row r="327" spans="1:5" s="129" customFormat="1" ht="14.25">
      <c r="A327" s="251" t="s">
        <v>73</v>
      </c>
      <c r="B327" s="134"/>
      <c r="C327" s="134"/>
      <c r="D327" s="134"/>
      <c r="E327" s="134"/>
    </row>
    <row r="328" spans="1:5" s="129" customFormat="1" ht="14.25">
      <c r="A328" s="251" t="s">
        <v>254</v>
      </c>
      <c r="B328" s="134"/>
      <c r="C328" s="134"/>
      <c r="D328" s="134"/>
      <c r="E328" s="134"/>
    </row>
    <row r="329" spans="1:5" s="129" customFormat="1" ht="14.25">
      <c r="A329" s="252" t="s">
        <v>255</v>
      </c>
      <c r="B329" s="134">
        <f>SUM(B330:B338)</f>
        <v>0</v>
      </c>
      <c r="C329" s="134">
        <f>SUM(C330:C338)</f>
        <v>0</v>
      </c>
      <c r="D329" s="134"/>
      <c r="E329" s="134"/>
    </row>
    <row r="330" spans="1:5" s="129" customFormat="1" ht="14.25">
      <c r="A330" s="252" t="s">
        <v>64</v>
      </c>
      <c r="B330" s="134"/>
      <c r="C330" s="134"/>
      <c r="D330" s="134"/>
      <c r="E330" s="134"/>
    </row>
    <row r="331" spans="1:5" s="129" customFormat="1" ht="14.25">
      <c r="A331" s="252" t="s">
        <v>65</v>
      </c>
      <c r="B331" s="134"/>
      <c r="C331" s="134"/>
      <c r="D331" s="134"/>
      <c r="E331" s="134"/>
    </row>
    <row r="332" spans="1:5" s="129" customFormat="1" ht="14.25">
      <c r="A332" s="251" t="s">
        <v>66</v>
      </c>
      <c r="B332" s="134"/>
      <c r="C332" s="134"/>
      <c r="D332" s="134"/>
      <c r="E332" s="134"/>
    </row>
    <row r="333" spans="1:5" s="129" customFormat="1" ht="14.25">
      <c r="A333" s="251" t="s">
        <v>256</v>
      </c>
      <c r="B333" s="134"/>
      <c r="C333" s="134"/>
      <c r="D333" s="134"/>
      <c r="E333" s="134"/>
    </row>
    <row r="334" spans="1:5" s="129" customFormat="1" ht="14.25">
      <c r="A334" s="251" t="s">
        <v>257</v>
      </c>
      <c r="B334" s="134"/>
      <c r="C334" s="134"/>
      <c r="D334" s="134"/>
      <c r="E334" s="134"/>
    </row>
    <row r="335" spans="1:5" s="129" customFormat="1" ht="14.25">
      <c r="A335" s="252" t="s">
        <v>258</v>
      </c>
      <c r="B335" s="134"/>
      <c r="C335" s="134"/>
      <c r="D335" s="134"/>
      <c r="E335" s="134"/>
    </row>
    <row r="336" spans="1:5" s="129" customFormat="1" ht="14.25">
      <c r="A336" s="260" t="s">
        <v>106</v>
      </c>
      <c r="B336" s="134"/>
      <c r="C336" s="134"/>
      <c r="D336" s="134"/>
      <c r="E336" s="134"/>
    </row>
    <row r="337" spans="1:5" s="129" customFormat="1" ht="14.25">
      <c r="A337" s="252" t="s">
        <v>73</v>
      </c>
      <c r="B337" s="134"/>
      <c r="C337" s="134"/>
      <c r="D337" s="134"/>
      <c r="E337" s="134"/>
    </row>
    <row r="338" spans="1:5" s="129" customFormat="1" ht="14.25">
      <c r="A338" s="252" t="s">
        <v>259</v>
      </c>
      <c r="B338" s="134"/>
      <c r="C338" s="134"/>
      <c r="D338" s="134"/>
      <c r="E338" s="134"/>
    </row>
    <row r="339" spans="1:5" s="129" customFormat="1" ht="14.25">
      <c r="A339" s="134" t="s">
        <v>260</v>
      </c>
      <c r="B339" s="134">
        <f>SUM(B340:B346)</f>
        <v>0</v>
      </c>
      <c r="C339" s="134">
        <f>SUM(C340:C346)</f>
        <v>0</v>
      </c>
      <c r="D339" s="134"/>
      <c r="E339" s="134"/>
    </row>
    <row r="340" spans="1:5" s="129" customFormat="1" ht="14.25">
      <c r="A340" s="251" t="s">
        <v>64</v>
      </c>
      <c r="B340" s="134"/>
      <c r="C340" s="134"/>
      <c r="D340" s="134"/>
      <c r="E340" s="134"/>
    </row>
    <row r="341" spans="1:5" s="129" customFormat="1" ht="14.25">
      <c r="A341" s="251" t="s">
        <v>65</v>
      </c>
      <c r="B341" s="134"/>
      <c r="C341" s="134"/>
      <c r="D341" s="134"/>
      <c r="E341" s="134"/>
    </row>
    <row r="342" spans="1:5" s="129" customFormat="1" ht="14.25">
      <c r="A342" s="253" t="s">
        <v>66</v>
      </c>
      <c r="B342" s="134"/>
      <c r="C342" s="134"/>
      <c r="D342" s="134"/>
      <c r="E342" s="134"/>
    </row>
    <row r="343" spans="1:5" s="129" customFormat="1" ht="14.25">
      <c r="A343" s="254" t="s">
        <v>261</v>
      </c>
      <c r="B343" s="134"/>
      <c r="C343" s="134"/>
      <c r="D343" s="134"/>
      <c r="E343" s="134"/>
    </row>
    <row r="344" spans="1:5" s="129" customFormat="1" ht="14.25">
      <c r="A344" s="252" t="s">
        <v>262</v>
      </c>
      <c r="B344" s="134"/>
      <c r="C344" s="134"/>
      <c r="D344" s="134"/>
      <c r="E344" s="134"/>
    </row>
    <row r="345" spans="1:5" s="129" customFormat="1" ht="14.25">
      <c r="A345" s="252" t="s">
        <v>73</v>
      </c>
      <c r="B345" s="134"/>
      <c r="C345" s="134"/>
      <c r="D345" s="134"/>
      <c r="E345" s="134"/>
    </row>
    <row r="346" spans="1:5" s="129" customFormat="1" ht="14.25">
      <c r="A346" s="251" t="s">
        <v>263</v>
      </c>
      <c r="B346" s="134"/>
      <c r="C346" s="134"/>
      <c r="D346" s="134"/>
      <c r="E346" s="134"/>
    </row>
    <row r="347" spans="1:5" s="129" customFormat="1" ht="14.25">
      <c r="A347" s="251" t="s">
        <v>264</v>
      </c>
      <c r="B347" s="134">
        <f>SUM(B348:B352)</f>
        <v>0</v>
      </c>
      <c r="C347" s="134">
        <f>SUM(C348:C352)</f>
        <v>0</v>
      </c>
      <c r="D347" s="134"/>
      <c r="E347" s="134"/>
    </row>
    <row r="348" spans="1:5" s="129" customFormat="1" ht="14.25">
      <c r="A348" s="251" t="s">
        <v>64</v>
      </c>
      <c r="B348" s="134"/>
      <c r="C348" s="134"/>
      <c r="D348" s="134"/>
      <c r="E348" s="134"/>
    </row>
    <row r="349" spans="1:5" s="129" customFormat="1" ht="14.25">
      <c r="A349" s="252" t="s">
        <v>65</v>
      </c>
      <c r="B349" s="134"/>
      <c r="C349" s="134"/>
      <c r="D349" s="134"/>
      <c r="E349" s="134"/>
    </row>
    <row r="350" spans="1:5" s="129" customFormat="1" ht="14.25">
      <c r="A350" s="255" t="s">
        <v>106</v>
      </c>
      <c r="B350" s="134"/>
      <c r="C350" s="134"/>
      <c r="D350" s="134"/>
      <c r="E350" s="134"/>
    </row>
    <row r="351" spans="1:5" s="129" customFormat="1" ht="14.25">
      <c r="A351" s="260" t="s">
        <v>265</v>
      </c>
      <c r="B351" s="134"/>
      <c r="C351" s="134"/>
      <c r="D351" s="134"/>
      <c r="E351" s="134"/>
    </row>
    <row r="352" spans="1:5" s="129" customFormat="1" ht="14.25">
      <c r="A352" s="251" t="s">
        <v>266</v>
      </c>
      <c r="B352" s="134"/>
      <c r="C352" s="134"/>
      <c r="D352" s="134"/>
      <c r="E352" s="134"/>
    </row>
    <row r="353" spans="1:5" s="129" customFormat="1" ht="14.25">
      <c r="A353" s="251" t="s">
        <v>267</v>
      </c>
      <c r="B353" s="134">
        <f>SUM(B354)</f>
        <v>19941</v>
      </c>
      <c r="C353" s="134">
        <f>SUM(C354)</f>
        <v>17447</v>
      </c>
      <c r="D353" s="134"/>
      <c r="E353" s="134"/>
    </row>
    <row r="354" spans="1:5" s="129" customFormat="1" ht="14.25">
      <c r="A354" s="251" t="s">
        <v>268</v>
      </c>
      <c r="B354" s="134">
        <v>19941</v>
      </c>
      <c r="C354" s="134">
        <v>17447</v>
      </c>
      <c r="D354" s="134"/>
      <c r="E354" s="134"/>
    </row>
    <row r="355" spans="1:5" s="129" customFormat="1" ht="14.25">
      <c r="A355" s="134" t="s">
        <v>269</v>
      </c>
      <c r="B355" s="134">
        <f>SUM(B356,B361,B370,B377,B383,B387,B391,B395,B401,B408)</f>
        <v>62973</v>
      </c>
      <c r="C355" s="134">
        <f>SUM(C356,C361,C370,C377,C383,C387,C391,C395,C401,C408)</f>
        <v>16824</v>
      </c>
      <c r="D355" s="134"/>
      <c r="E355" s="134"/>
    </row>
    <row r="356" spans="1:5" s="129" customFormat="1" ht="14.25">
      <c r="A356" s="252" t="s">
        <v>270</v>
      </c>
      <c r="B356" s="134">
        <f>SUM(B357:B360)</f>
        <v>727</v>
      </c>
      <c r="C356" s="134">
        <f>SUM(C357:C360)</f>
        <v>720</v>
      </c>
      <c r="D356" s="134"/>
      <c r="E356" s="134"/>
    </row>
    <row r="357" spans="1:5" s="129" customFormat="1" ht="14.25">
      <c r="A357" s="251" t="s">
        <v>64</v>
      </c>
      <c r="B357" s="134">
        <v>727</v>
      </c>
      <c r="C357" s="134">
        <v>720</v>
      </c>
      <c r="D357" s="134"/>
      <c r="E357" s="134"/>
    </row>
    <row r="358" spans="1:5" s="129" customFormat="1" ht="14.25">
      <c r="A358" s="251" t="s">
        <v>65</v>
      </c>
      <c r="B358" s="134"/>
      <c r="C358" s="134"/>
      <c r="D358" s="134"/>
      <c r="E358" s="134"/>
    </row>
    <row r="359" spans="1:5" s="129" customFormat="1" ht="14.25">
      <c r="A359" s="251" t="s">
        <v>66</v>
      </c>
      <c r="B359" s="134"/>
      <c r="C359" s="134"/>
      <c r="D359" s="134"/>
      <c r="E359" s="134"/>
    </row>
    <row r="360" spans="1:5" s="129" customFormat="1" ht="14.25">
      <c r="A360" s="254" t="s">
        <v>271</v>
      </c>
      <c r="B360" s="134"/>
      <c r="C360" s="134"/>
      <c r="D360" s="134"/>
      <c r="E360" s="134"/>
    </row>
    <row r="361" spans="1:5" s="129" customFormat="1" ht="14.25">
      <c r="A361" s="251" t="s">
        <v>272</v>
      </c>
      <c r="B361" s="134">
        <f>SUM(B362:B369)</f>
        <v>59849</v>
      </c>
      <c r="C361" s="134">
        <f>SUM(C362:C369)</f>
        <v>14952</v>
      </c>
      <c r="D361" s="134"/>
      <c r="E361" s="134"/>
    </row>
    <row r="362" spans="1:5" s="129" customFormat="1" ht="14.25">
      <c r="A362" s="251" t="s">
        <v>273</v>
      </c>
      <c r="B362" s="134">
        <v>12411</v>
      </c>
      <c r="C362" s="134">
        <v>1487</v>
      </c>
      <c r="D362" s="134"/>
      <c r="E362" s="134"/>
    </row>
    <row r="363" spans="1:5" s="129" customFormat="1" ht="14.25">
      <c r="A363" s="251" t="s">
        <v>274</v>
      </c>
      <c r="B363" s="134">
        <v>16486</v>
      </c>
      <c r="C363" s="134"/>
      <c r="D363" s="134"/>
      <c r="E363" s="134"/>
    </row>
    <row r="364" spans="1:5" s="129" customFormat="1" ht="14.25">
      <c r="A364" s="252" t="s">
        <v>275</v>
      </c>
      <c r="B364" s="134">
        <v>11852</v>
      </c>
      <c r="C364" s="134"/>
      <c r="D364" s="134"/>
      <c r="E364" s="134"/>
    </row>
    <row r="365" spans="1:5" s="129" customFormat="1" ht="14.25">
      <c r="A365" s="252" t="s">
        <v>276</v>
      </c>
      <c r="B365" s="134">
        <v>4738</v>
      </c>
      <c r="C365" s="134">
        <v>99</v>
      </c>
      <c r="D365" s="134"/>
      <c r="E365" s="134"/>
    </row>
    <row r="366" spans="1:5" s="129" customFormat="1" ht="14.25">
      <c r="A366" s="252" t="s">
        <v>277</v>
      </c>
      <c r="B366" s="134"/>
      <c r="C366" s="134"/>
      <c r="D366" s="134"/>
      <c r="E366" s="134"/>
    </row>
    <row r="367" spans="1:5" s="129" customFormat="1" ht="14.25">
      <c r="A367" s="251" t="s">
        <v>278</v>
      </c>
      <c r="B367" s="134"/>
      <c r="C367" s="134"/>
      <c r="D367" s="134"/>
      <c r="E367" s="134"/>
    </row>
    <row r="368" spans="1:5" s="129" customFormat="1" ht="14.25">
      <c r="A368" s="251" t="s">
        <v>279</v>
      </c>
      <c r="B368" s="134"/>
      <c r="C368" s="134"/>
      <c r="D368" s="134"/>
      <c r="E368" s="134"/>
    </row>
    <row r="369" spans="1:5" s="129" customFormat="1" ht="14.25">
      <c r="A369" s="251" t="s">
        <v>280</v>
      </c>
      <c r="B369" s="134">
        <v>14362</v>
      </c>
      <c r="C369" s="134">
        <v>13366</v>
      </c>
      <c r="D369" s="134"/>
      <c r="E369" s="134"/>
    </row>
    <row r="370" spans="1:5" s="129" customFormat="1" ht="14.25">
      <c r="A370" s="251" t="s">
        <v>281</v>
      </c>
      <c r="B370" s="134">
        <f>SUM(B371:B376)</f>
        <v>1326</v>
      </c>
      <c r="C370" s="134">
        <f>SUM(C371:C376)</f>
        <v>955</v>
      </c>
      <c r="D370" s="134"/>
      <c r="E370" s="134"/>
    </row>
    <row r="371" spans="1:5" s="129" customFormat="1" ht="14.25">
      <c r="A371" s="251" t="s">
        <v>282</v>
      </c>
      <c r="B371" s="134"/>
      <c r="C371" s="134"/>
      <c r="D371" s="134"/>
      <c r="E371" s="134"/>
    </row>
    <row r="372" spans="1:5" s="129" customFormat="1" ht="14.25">
      <c r="A372" s="251" t="s">
        <v>283</v>
      </c>
      <c r="B372" s="134">
        <v>1129</v>
      </c>
      <c r="C372" s="134">
        <v>34</v>
      </c>
      <c r="D372" s="134"/>
      <c r="E372" s="134"/>
    </row>
    <row r="373" spans="1:5" s="129" customFormat="1" ht="14.25">
      <c r="A373" s="251" t="s">
        <v>284</v>
      </c>
      <c r="B373" s="134">
        <v>197</v>
      </c>
      <c r="C373" s="134"/>
      <c r="D373" s="134"/>
      <c r="E373" s="134"/>
    </row>
    <row r="374" spans="1:5" s="129" customFormat="1" ht="14.25">
      <c r="A374" s="252" t="s">
        <v>285</v>
      </c>
      <c r="B374" s="134"/>
      <c r="C374" s="134">
        <v>240</v>
      </c>
      <c r="D374" s="134"/>
      <c r="E374" s="134"/>
    </row>
    <row r="375" spans="1:5" s="129" customFormat="1" ht="14.25">
      <c r="A375" s="252" t="s">
        <v>286</v>
      </c>
      <c r="B375" s="134"/>
      <c r="C375" s="134"/>
      <c r="D375" s="134"/>
      <c r="E375" s="134"/>
    </row>
    <row r="376" spans="1:5" s="129" customFormat="1" ht="14.25">
      <c r="A376" s="252" t="s">
        <v>287</v>
      </c>
      <c r="B376" s="134"/>
      <c r="C376" s="134">
        <v>681</v>
      </c>
      <c r="D376" s="134"/>
      <c r="E376" s="134"/>
    </row>
    <row r="377" spans="1:5" s="129" customFormat="1" ht="14.25">
      <c r="A377" s="134" t="s">
        <v>288</v>
      </c>
      <c r="B377" s="134">
        <f>SUM(B378:B382)</f>
        <v>0</v>
      </c>
      <c r="C377" s="134">
        <f>SUM(C378:C382)</f>
        <v>0</v>
      </c>
      <c r="D377" s="134"/>
      <c r="E377" s="134"/>
    </row>
    <row r="378" spans="1:5" s="129" customFormat="1" ht="14.25">
      <c r="A378" s="251" t="s">
        <v>289</v>
      </c>
      <c r="B378" s="134"/>
      <c r="C378" s="134"/>
      <c r="D378" s="134"/>
      <c r="E378" s="134"/>
    </row>
    <row r="379" spans="1:5" s="129" customFormat="1" ht="14.25">
      <c r="A379" s="251" t="s">
        <v>290</v>
      </c>
      <c r="B379" s="134"/>
      <c r="C379" s="134"/>
      <c r="D379" s="134"/>
      <c r="E379" s="134"/>
    </row>
    <row r="380" spans="1:5" s="129" customFormat="1" ht="14.25">
      <c r="A380" s="251" t="s">
        <v>291</v>
      </c>
      <c r="B380" s="134"/>
      <c r="C380" s="134"/>
      <c r="D380" s="134"/>
      <c r="E380" s="134"/>
    </row>
    <row r="381" spans="1:5" s="129" customFormat="1" ht="14.25">
      <c r="A381" s="252" t="s">
        <v>292</v>
      </c>
      <c r="B381" s="134"/>
      <c r="C381" s="134"/>
      <c r="D381" s="134"/>
      <c r="E381" s="134"/>
    </row>
    <row r="382" spans="1:5" s="129" customFormat="1" ht="14.25">
      <c r="A382" s="252" t="s">
        <v>293</v>
      </c>
      <c r="B382" s="134"/>
      <c r="C382" s="134"/>
      <c r="D382" s="134"/>
      <c r="E382" s="134"/>
    </row>
    <row r="383" spans="1:5" s="129" customFormat="1" ht="14.25">
      <c r="A383" s="252" t="s">
        <v>294</v>
      </c>
      <c r="B383" s="134">
        <f>SUM(B384:B386)</f>
        <v>0</v>
      </c>
      <c r="C383" s="134">
        <f>SUM(C384:C386)</f>
        <v>0</v>
      </c>
      <c r="D383" s="134"/>
      <c r="E383" s="134"/>
    </row>
    <row r="384" spans="1:5" s="129" customFormat="1" ht="14.25">
      <c r="A384" s="251" t="s">
        <v>295</v>
      </c>
      <c r="B384" s="134"/>
      <c r="C384" s="134"/>
      <c r="D384" s="134"/>
      <c r="E384" s="134"/>
    </row>
    <row r="385" spans="1:5" s="129" customFormat="1" ht="14.25">
      <c r="A385" s="251" t="s">
        <v>296</v>
      </c>
      <c r="B385" s="134"/>
      <c r="C385" s="134"/>
      <c r="D385" s="134"/>
      <c r="E385" s="134"/>
    </row>
    <row r="386" spans="1:5" s="129" customFormat="1" ht="14.25">
      <c r="A386" s="251" t="s">
        <v>297</v>
      </c>
      <c r="B386" s="134"/>
      <c r="C386" s="134"/>
      <c r="D386" s="134"/>
      <c r="E386" s="134"/>
    </row>
    <row r="387" spans="1:5" s="129" customFormat="1" ht="14.25">
      <c r="A387" s="252" t="s">
        <v>298</v>
      </c>
      <c r="B387" s="134">
        <f>SUM(B388:B390)</f>
        <v>0</v>
      </c>
      <c r="C387" s="134">
        <f>SUM(C388:C390)</f>
        <v>0</v>
      </c>
      <c r="D387" s="134"/>
      <c r="E387" s="134"/>
    </row>
    <row r="388" spans="1:5" s="129" customFormat="1" ht="14.25">
      <c r="A388" s="252" t="s">
        <v>299</v>
      </c>
      <c r="B388" s="134"/>
      <c r="C388" s="134"/>
      <c r="D388" s="134"/>
      <c r="E388" s="134"/>
    </row>
    <row r="389" spans="1:5" s="129" customFormat="1" ht="14.25">
      <c r="A389" s="252" t="s">
        <v>300</v>
      </c>
      <c r="B389" s="134"/>
      <c r="C389" s="134"/>
      <c r="D389" s="134"/>
      <c r="E389" s="134"/>
    </row>
    <row r="390" spans="1:5" s="129" customFormat="1" ht="14.25">
      <c r="A390" s="134" t="s">
        <v>301</v>
      </c>
      <c r="B390" s="134"/>
      <c r="C390" s="134"/>
      <c r="D390" s="134"/>
      <c r="E390" s="134"/>
    </row>
    <row r="391" spans="1:5" s="129" customFormat="1" ht="14.25">
      <c r="A391" s="251" t="s">
        <v>302</v>
      </c>
      <c r="B391" s="134">
        <f>SUM(B392:B394)</f>
        <v>0</v>
      </c>
      <c r="C391" s="134">
        <f>SUM(C392:C394)</f>
        <v>0</v>
      </c>
      <c r="D391" s="134"/>
      <c r="E391" s="134"/>
    </row>
    <row r="392" spans="1:5" s="129" customFormat="1" ht="14.25">
      <c r="A392" s="251" t="s">
        <v>303</v>
      </c>
      <c r="B392" s="134"/>
      <c r="C392" s="134"/>
      <c r="D392" s="134"/>
      <c r="E392" s="134"/>
    </row>
    <row r="393" spans="1:5" s="129" customFormat="1" ht="14.25">
      <c r="A393" s="251" t="s">
        <v>304</v>
      </c>
      <c r="B393" s="134"/>
      <c r="C393" s="134"/>
      <c r="D393" s="134"/>
      <c r="E393" s="134"/>
    </row>
    <row r="394" spans="1:5" s="129" customFormat="1" ht="14.25">
      <c r="A394" s="252" t="s">
        <v>305</v>
      </c>
      <c r="B394" s="134"/>
      <c r="C394" s="134"/>
      <c r="D394" s="134"/>
      <c r="E394" s="134"/>
    </row>
    <row r="395" spans="1:5" s="129" customFormat="1" ht="14.25">
      <c r="A395" s="252" t="s">
        <v>306</v>
      </c>
      <c r="B395" s="134">
        <f>SUM(B396:B400)</f>
        <v>305</v>
      </c>
      <c r="C395" s="134">
        <f>SUM(C396:C400)</f>
        <v>0</v>
      </c>
      <c r="D395" s="134"/>
      <c r="E395" s="134"/>
    </row>
    <row r="396" spans="1:5" s="129" customFormat="1" ht="14.25">
      <c r="A396" s="252" t="s">
        <v>307</v>
      </c>
      <c r="B396" s="134"/>
      <c r="C396" s="134"/>
      <c r="D396" s="134"/>
      <c r="E396" s="134"/>
    </row>
    <row r="397" spans="1:5" s="129" customFormat="1" ht="14.25">
      <c r="A397" s="251" t="s">
        <v>308</v>
      </c>
      <c r="B397" s="134">
        <v>228</v>
      </c>
      <c r="C397" s="134"/>
      <c r="D397" s="134"/>
      <c r="E397" s="134"/>
    </row>
    <row r="398" spans="1:5" s="129" customFormat="1" ht="14.25">
      <c r="A398" s="251" t="s">
        <v>309</v>
      </c>
      <c r="B398" s="134">
        <v>77</v>
      </c>
      <c r="C398" s="134"/>
      <c r="D398" s="134"/>
      <c r="E398" s="134"/>
    </row>
    <row r="399" spans="1:5" s="129" customFormat="1" ht="14.25">
      <c r="A399" s="251" t="s">
        <v>310</v>
      </c>
      <c r="B399" s="134"/>
      <c r="C399" s="134"/>
      <c r="D399" s="134"/>
      <c r="E399" s="134"/>
    </row>
    <row r="400" spans="1:5" s="129" customFormat="1" ht="14.25">
      <c r="A400" s="251" t="s">
        <v>311</v>
      </c>
      <c r="B400" s="134"/>
      <c r="C400" s="134"/>
      <c r="D400" s="134"/>
      <c r="E400" s="134"/>
    </row>
    <row r="401" spans="1:5" s="129" customFormat="1" ht="14.25">
      <c r="A401" s="251" t="s">
        <v>312</v>
      </c>
      <c r="B401" s="134">
        <f>SUM(B402:B407)</f>
        <v>364</v>
      </c>
      <c r="C401" s="134">
        <f>SUM(C402:C407)</f>
        <v>0</v>
      </c>
      <c r="D401" s="134"/>
      <c r="E401" s="134"/>
    </row>
    <row r="402" spans="1:5" s="129" customFormat="1" ht="14.25">
      <c r="A402" s="252" t="s">
        <v>313</v>
      </c>
      <c r="B402" s="134"/>
      <c r="C402" s="134"/>
      <c r="D402" s="134"/>
      <c r="E402" s="134"/>
    </row>
    <row r="403" spans="1:5" s="129" customFormat="1" ht="14.25">
      <c r="A403" s="252" t="s">
        <v>314</v>
      </c>
      <c r="B403" s="134">
        <v>219</v>
      </c>
      <c r="C403" s="134"/>
      <c r="D403" s="134"/>
      <c r="E403" s="134"/>
    </row>
    <row r="404" spans="1:5" s="129" customFormat="1" ht="14.25">
      <c r="A404" s="252" t="s">
        <v>315</v>
      </c>
      <c r="B404" s="134"/>
      <c r="C404" s="134"/>
      <c r="D404" s="134"/>
      <c r="E404" s="134"/>
    </row>
    <row r="405" spans="1:5" s="129" customFormat="1" ht="14.25">
      <c r="A405" s="134" t="s">
        <v>316</v>
      </c>
      <c r="B405" s="134"/>
      <c r="C405" s="134"/>
      <c r="D405" s="134"/>
      <c r="E405" s="134"/>
    </row>
    <row r="406" spans="1:5" s="129" customFormat="1" ht="14.25">
      <c r="A406" s="251" t="s">
        <v>317</v>
      </c>
      <c r="B406" s="134">
        <v>44</v>
      </c>
      <c r="C406" s="134"/>
      <c r="D406" s="134"/>
      <c r="E406" s="134"/>
    </row>
    <row r="407" spans="1:5" s="129" customFormat="1" ht="14.25">
      <c r="A407" s="251" t="s">
        <v>318</v>
      </c>
      <c r="B407" s="134">
        <v>101</v>
      </c>
      <c r="C407" s="134"/>
      <c r="D407" s="134"/>
      <c r="E407" s="134"/>
    </row>
    <row r="408" spans="1:5" s="128" customFormat="1" ht="14.25">
      <c r="A408" s="261" t="s">
        <v>319</v>
      </c>
      <c r="B408" s="96">
        <v>402</v>
      </c>
      <c r="C408" s="96">
        <v>197</v>
      </c>
      <c r="D408" s="96"/>
      <c r="E408" s="96"/>
    </row>
    <row r="409" spans="1:5" s="129" customFormat="1" ht="14.25">
      <c r="A409" s="134" t="s">
        <v>320</v>
      </c>
      <c r="B409" s="134">
        <f>SUM(B410,B415,B424,B430,B436,B441,B446,B453,B457,B460)</f>
        <v>1177</v>
      </c>
      <c r="C409" s="134">
        <f>SUM(C410,C415,C424,C430,C436,C441,C446,C453,C457,C460)</f>
        <v>1079</v>
      </c>
      <c r="D409" s="134"/>
      <c r="E409" s="134"/>
    </row>
    <row r="410" spans="1:5" s="129" customFormat="1" ht="14.25">
      <c r="A410" s="252" t="s">
        <v>321</v>
      </c>
      <c r="B410" s="134">
        <f>SUM(B411:B414)</f>
        <v>76</v>
      </c>
      <c r="C410" s="134">
        <f>SUM(C411:C414)</f>
        <v>70</v>
      </c>
      <c r="D410" s="134"/>
      <c r="E410" s="134"/>
    </row>
    <row r="411" spans="1:5" s="129" customFormat="1" ht="14.25">
      <c r="A411" s="251" t="s">
        <v>64</v>
      </c>
      <c r="B411" s="134">
        <v>76</v>
      </c>
      <c r="C411" s="134">
        <v>70</v>
      </c>
      <c r="D411" s="134"/>
      <c r="E411" s="134"/>
    </row>
    <row r="412" spans="1:5" s="129" customFormat="1" ht="14.25">
      <c r="A412" s="251" t="s">
        <v>65</v>
      </c>
      <c r="B412" s="134"/>
      <c r="C412" s="134"/>
      <c r="D412" s="134"/>
      <c r="E412" s="134"/>
    </row>
    <row r="413" spans="1:5" s="129" customFormat="1" ht="14.25">
      <c r="A413" s="251" t="s">
        <v>66</v>
      </c>
      <c r="B413" s="134"/>
      <c r="C413" s="134"/>
      <c r="D413" s="134"/>
      <c r="E413" s="134"/>
    </row>
    <row r="414" spans="1:5" s="129" customFormat="1" ht="14.25">
      <c r="A414" s="252" t="s">
        <v>322</v>
      </c>
      <c r="B414" s="134"/>
      <c r="C414" s="134"/>
      <c r="D414" s="134"/>
      <c r="E414" s="134"/>
    </row>
    <row r="415" spans="1:5" s="129" customFormat="1" ht="14.25">
      <c r="A415" s="251" t="s">
        <v>323</v>
      </c>
      <c r="B415" s="134">
        <f>SUM(B416:B423)</f>
        <v>0</v>
      </c>
      <c r="C415" s="134">
        <f>SUM(C416:C423)</f>
        <v>0</v>
      </c>
      <c r="D415" s="134"/>
      <c r="E415" s="134"/>
    </row>
    <row r="416" spans="1:5" s="129" customFormat="1" ht="14.25">
      <c r="A416" s="251" t="s">
        <v>324</v>
      </c>
      <c r="B416" s="134"/>
      <c r="C416" s="134"/>
      <c r="D416" s="134"/>
      <c r="E416" s="134"/>
    </row>
    <row r="417" spans="1:5" s="129" customFormat="1" ht="14.25">
      <c r="A417" s="251" t="s">
        <v>325</v>
      </c>
      <c r="B417" s="134"/>
      <c r="C417" s="134"/>
      <c r="D417" s="134"/>
      <c r="E417" s="134"/>
    </row>
    <row r="418" spans="1:5" s="129" customFormat="1" ht="14.25">
      <c r="A418" s="134" t="s">
        <v>326</v>
      </c>
      <c r="B418" s="134"/>
      <c r="C418" s="134"/>
      <c r="D418" s="134"/>
      <c r="E418" s="134"/>
    </row>
    <row r="419" spans="1:5" s="129" customFormat="1" ht="14.25">
      <c r="A419" s="251" t="s">
        <v>327</v>
      </c>
      <c r="B419" s="134"/>
      <c r="C419" s="134"/>
      <c r="D419" s="134"/>
      <c r="E419" s="134"/>
    </row>
    <row r="420" spans="1:5" s="129" customFormat="1" ht="14.25">
      <c r="A420" s="251" t="s">
        <v>328</v>
      </c>
      <c r="B420" s="134"/>
      <c r="C420" s="134"/>
      <c r="D420" s="134"/>
      <c r="E420" s="134"/>
    </row>
    <row r="421" spans="1:5" s="129" customFormat="1" ht="14.25">
      <c r="A421" s="251" t="s">
        <v>329</v>
      </c>
      <c r="B421" s="134"/>
      <c r="C421" s="134"/>
      <c r="D421" s="134"/>
      <c r="E421" s="134"/>
    </row>
    <row r="422" spans="1:5" s="129" customFormat="1" ht="14.25">
      <c r="A422" s="252" t="s">
        <v>330</v>
      </c>
      <c r="B422" s="134"/>
      <c r="C422" s="134"/>
      <c r="D422" s="134"/>
      <c r="E422" s="134"/>
    </row>
    <row r="423" spans="1:5" s="129" customFormat="1" ht="14.25">
      <c r="A423" s="252" t="s">
        <v>331</v>
      </c>
      <c r="B423" s="134"/>
      <c r="C423" s="134"/>
      <c r="D423" s="134"/>
      <c r="E423" s="134"/>
    </row>
    <row r="424" spans="1:5" s="129" customFormat="1" ht="14.25">
      <c r="A424" s="252" t="s">
        <v>332</v>
      </c>
      <c r="B424" s="134">
        <f>SUM(B425:B429)</f>
        <v>0</v>
      </c>
      <c r="C424" s="134">
        <f>SUM(C425:C429)</f>
        <v>0</v>
      </c>
      <c r="D424" s="134"/>
      <c r="E424" s="134"/>
    </row>
    <row r="425" spans="1:5" s="129" customFormat="1" ht="14.25">
      <c r="A425" s="251" t="s">
        <v>324</v>
      </c>
      <c r="B425" s="134"/>
      <c r="C425" s="134"/>
      <c r="D425" s="134"/>
      <c r="E425" s="134"/>
    </row>
    <row r="426" spans="1:5" s="129" customFormat="1" ht="14.25">
      <c r="A426" s="251" t="s">
        <v>333</v>
      </c>
      <c r="B426" s="134"/>
      <c r="C426" s="134"/>
      <c r="D426" s="134"/>
      <c r="E426" s="134"/>
    </row>
    <row r="427" spans="1:5" s="129" customFormat="1" ht="14.25">
      <c r="A427" s="251" t="s">
        <v>334</v>
      </c>
      <c r="B427" s="134"/>
      <c r="C427" s="134"/>
      <c r="D427" s="134"/>
      <c r="E427" s="134"/>
    </row>
    <row r="428" spans="1:5" s="129" customFormat="1" ht="14.25">
      <c r="A428" s="252" t="s">
        <v>335</v>
      </c>
      <c r="B428" s="134"/>
      <c r="C428" s="134"/>
      <c r="D428" s="134"/>
      <c r="E428" s="134"/>
    </row>
    <row r="429" spans="1:5" s="129" customFormat="1" ht="14.25">
      <c r="A429" s="252" t="s">
        <v>336</v>
      </c>
      <c r="B429" s="134"/>
      <c r="C429" s="134"/>
      <c r="D429" s="134"/>
      <c r="E429" s="134"/>
    </row>
    <row r="430" spans="1:5" s="129" customFormat="1" ht="14.25">
      <c r="A430" s="252" t="s">
        <v>337</v>
      </c>
      <c r="B430" s="134">
        <f>SUM(B431:B435)</f>
        <v>1075</v>
      </c>
      <c r="C430" s="134">
        <f>SUM(C431:C435)</f>
        <v>1000</v>
      </c>
      <c r="D430" s="134"/>
      <c r="E430" s="134"/>
    </row>
    <row r="431" spans="1:5" s="129" customFormat="1" ht="14.25">
      <c r="A431" s="134" t="s">
        <v>324</v>
      </c>
      <c r="B431" s="134"/>
      <c r="C431" s="134"/>
      <c r="D431" s="134"/>
      <c r="E431" s="134"/>
    </row>
    <row r="432" spans="1:5" s="129" customFormat="1" ht="14.25">
      <c r="A432" s="251" t="s">
        <v>338</v>
      </c>
      <c r="B432" s="134">
        <v>1000</v>
      </c>
      <c r="C432" s="134">
        <v>1000</v>
      </c>
      <c r="D432" s="134"/>
      <c r="E432" s="134"/>
    </row>
    <row r="433" spans="1:5" s="129" customFormat="1" ht="14.25">
      <c r="A433" s="251" t="s">
        <v>339</v>
      </c>
      <c r="B433" s="134"/>
      <c r="C433" s="134"/>
      <c r="D433" s="134"/>
      <c r="E433" s="134"/>
    </row>
    <row r="434" spans="1:5" s="129" customFormat="1" ht="14.25">
      <c r="A434" s="251" t="s">
        <v>340</v>
      </c>
      <c r="B434" s="134">
        <v>75</v>
      </c>
      <c r="C434" s="134"/>
      <c r="D434" s="134"/>
      <c r="E434" s="134"/>
    </row>
    <row r="435" spans="1:5" s="129" customFormat="1" ht="14.25">
      <c r="A435" s="252" t="s">
        <v>341</v>
      </c>
      <c r="B435" s="134"/>
      <c r="C435" s="134"/>
      <c r="D435" s="134"/>
      <c r="E435" s="134"/>
    </row>
    <row r="436" spans="1:5" s="129" customFormat="1" ht="14.25">
      <c r="A436" s="252" t="s">
        <v>342</v>
      </c>
      <c r="B436" s="134">
        <f>SUM(B437:B440)</f>
        <v>16</v>
      </c>
      <c r="C436" s="134">
        <f>SUM(C437:C440)</f>
        <v>0</v>
      </c>
      <c r="D436" s="134"/>
      <c r="E436" s="134"/>
    </row>
    <row r="437" spans="1:5" s="129" customFormat="1" ht="14.25">
      <c r="A437" s="252" t="s">
        <v>324</v>
      </c>
      <c r="B437" s="134"/>
      <c r="C437" s="134"/>
      <c r="D437" s="134"/>
      <c r="E437" s="134"/>
    </row>
    <row r="438" spans="1:5" s="129" customFormat="1" ht="14.25">
      <c r="A438" s="251" t="s">
        <v>343</v>
      </c>
      <c r="B438" s="134"/>
      <c r="C438" s="134"/>
      <c r="D438" s="134"/>
      <c r="E438" s="134"/>
    </row>
    <row r="439" spans="1:5" s="129" customFormat="1" ht="14.25">
      <c r="A439" s="251" t="s">
        <v>344</v>
      </c>
      <c r="B439" s="134"/>
      <c r="C439" s="134"/>
      <c r="D439" s="134"/>
      <c r="E439" s="134"/>
    </row>
    <row r="440" spans="1:5" s="129" customFormat="1" ht="14.25">
      <c r="A440" s="251" t="s">
        <v>345</v>
      </c>
      <c r="B440" s="134">
        <v>16</v>
      </c>
      <c r="C440" s="134"/>
      <c r="D440" s="134"/>
      <c r="E440" s="134"/>
    </row>
    <row r="441" spans="1:5" s="129" customFormat="1" ht="14.25">
      <c r="A441" s="252" t="s">
        <v>346</v>
      </c>
      <c r="B441" s="134">
        <f>SUM(B442:B445)</f>
        <v>0</v>
      </c>
      <c r="C441" s="134">
        <f>SUM(C442:C445)</f>
        <v>0</v>
      </c>
      <c r="D441" s="134"/>
      <c r="E441" s="134"/>
    </row>
    <row r="442" spans="1:5" s="129" customFormat="1" ht="14.25">
      <c r="A442" s="252" t="s">
        <v>347</v>
      </c>
      <c r="B442" s="134"/>
      <c r="C442" s="134"/>
      <c r="D442" s="134"/>
      <c r="E442" s="134"/>
    </row>
    <row r="443" spans="1:5" s="129" customFormat="1" ht="14.25">
      <c r="A443" s="252" t="s">
        <v>348</v>
      </c>
      <c r="B443" s="134"/>
      <c r="C443" s="134"/>
      <c r="D443" s="134"/>
      <c r="E443" s="134"/>
    </row>
    <row r="444" spans="1:5" s="129" customFormat="1" ht="14.25">
      <c r="A444" s="252" t="s">
        <v>349</v>
      </c>
      <c r="B444" s="134"/>
      <c r="C444" s="134"/>
      <c r="D444" s="134"/>
      <c r="E444" s="134"/>
    </row>
    <row r="445" spans="1:5" s="129" customFormat="1" ht="14.25">
      <c r="A445" s="252" t="s">
        <v>350</v>
      </c>
      <c r="B445" s="134"/>
      <c r="C445" s="134"/>
      <c r="D445" s="134"/>
      <c r="E445" s="134"/>
    </row>
    <row r="446" spans="1:5" s="129" customFormat="1" ht="14.25">
      <c r="A446" s="251" t="s">
        <v>351</v>
      </c>
      <c r="B446" s="134">
        <f>SUM(B447:B452)</f>
        <v>10</v>
      </c>
      <c r="C446" s="134">
        <f>SUM(C447:C452)</f>
        <v>9</v>
      </c>
      <c r="D446" s="134"/>
      <c r="E446" s="134"/>
    </row>
    <row r="447" spans="1:5" s="129" customFormat="1" ht="14.25">
      <c r="A447" s="251" t="s">
        <v>324</v>
      </c>
      <c r="B447" s="134"/>
      <c r="C447" s="134"/>
      <c r="D447" s="134"/>
      <c r="E447" s="134"/>
    </row>
    <row r="448" spans="1:5" s="129" customFormat="1" ht="14.25">
      <c r="A448" s="252" t="s">
        <v>352</v>
      </c>
      <c r="B448" s="134"/>
      <c r="C448" s="134"/>
      <c r="D448" s="134"/>
      <c r="E448" s="134"/>
    </row>
    <row r="449" spans="1:5" s="129" customFormat="1" ht="14.25">
      <c r="A449" s="252" t="s">
        <v>353</v>
      </c>
      <c r="B449" s="134"/>
      <c r="C449" s="134"/>
      <c r="D449" s="134"/>
      <c r="E449" s="134"/>
    </row>
    <row r="450" spans="1:5" s="129" customFormat="1" ht="14.25">
      <c r="A450" s="252" t="s">
        <v>354</v>
      </c>
      <c r="B450" s="134"/>
      <c r="C450" s="134"/>
      <c r="D450" s="134"/>
      <c r="E450" s="134"/>
    </row>
    <row r="451" spans="1:5" s="129" customFormat="1" ht="14.25">
      <c r="A451" s="251" t="s">
        <v>355</v>
      </c>
      <c r="B451" s="134"/>
      <c r="C451" s="134"/>
      <c r="D451" s="134"/>
      <c r="E451" s="134"/>
    </row>
    <row r="452" spans="1:5" s="129" customFormat="1" ht="14.25">
      <c r="A452" s="251" t="s">
        <v>356</v>
      </c>
      <c r="B452" s="134">
        <v>10</v>
      </c>
      <c r="C452" s="134">
        <v>9</v>
      </c>
      <c r="D452" s="134"/>
      <c r="E452" s="134"/>
    </row>
    <row r="453" spans="1:5" s="129" customFormat="1" ht="14.25">
      <c r="A453" s="251" t="s">
        <v>357</v>
      </c>
      <c r="B453" s="134">
        <f>SUM(B454:B456)</f>
        <v>0</v>
      </c>
      <c r="C453" s="134">
        <f>SUM(C454:C456)</f>
        <v>0</v>
      </c>
      <c r="D453" s="134"/>
      <c r="E453" s="134"/>
    </row>
    <row r="454" spans="1:5" s="129" customFormat="1" ht="14.25">
      <c r="A454" s="252" t="s">
        <v>358</v>
      </c>
      <c r="B454" s="134"/>
      <c r="C454" s="134"/>
      <c r="D454" s="134"/>
      <c r="E454" s="134"/>
    </row>
    <row r="455" spans="1:5" s="129" customFormat="1" ht="14.25">
      <c r="A455" s="252" t="s">
        <v>359</v>
      </c>
      <c r="B455" s="134"/>
      <c r="C455" s="134"/>
      <c r="D455" s="134"/>
      <c r="E455" s="134"/>
    </row>
    <row r="456" spans="1:5" s="129" customFormat="1" ht="14.25">
      <c r="A456" s="252" t="s">
        <v>360</v>
      </c>
      <c r="B456" s="134"/>
      <c r="C456" s="134"/>
      <c r="D456" s="134"/>
      <c r="E456" s="134"/>
    </row>
    <row r="457" spans="1:5" s="129" customFormat="1" ht="14.25">
      <c r="A457" s="134" t="s">
        <v>361</v>
      </c>
      <c r="B457" s="134">
        <f>SUM(B458:B459)</f>
        <v>0</v>
      </c>
      <c r="C457" s="134">
        <f>SUM(C458:C459)</f>
        <v>0</v>
      </c>
      <c r="D457" s="134"/>
      <c r="E457" s="134"/>
    </row>
    <row r="458" spans="1:5" s="129" customFormat="1" ht="14.25">
      <c r="A458" s="252" t="s">
        <v>362</v>
      </c>
      <c r="B458" s="134"/>
      <c r="C458" s="134"/>
      <c r="D458" s="134"/>
      <c r="E458" s="134"/>
    </row>
    <row r="459" spans="1:5" s="129" customFormat="1" ht="14.25">
      <c r="A459" s="252" t="s">
        <v>363</v>
      </c>
      <c r="B459" s="134"/>
      <c r="C459" s="134"/>
      <c r="D459" s="134"/>
      <c r="E459" s="134"/>
    </row>
    <row r="460" spans="1:5" s="129" customFormat="1" ht="14.25">
      <c r="A460" s="251" t="s">
        <v>364</v>
      </c>
      <c r="B460" s="134">
        <f>SUM(B461:B464)</f>
        <v>0</v>
      </c>
      <c r="C460" s="134">
        <f>SUM(C461:C464)</f>
        <v>0</v>
      </c>
      <c r="D460" s="134"/>
      <c r="E460" s="134"/>
    </row>
    <row r="461" spans="1:5" s="129" customFormat="1" ht="14.25">
      <c r="A461" s="251" t="s">
        <v>365</v>
      </c>
      <c r="B461" s="134"/>
      <c r="C461" s="134"/>
      <c r="D461" s="134"/>
      <c r="E461" s="134"/>
    </row>
    <row r="462" spans="1:5" s="129" customFormat="1" ht="14.25">
      <c r="A462" s="252" t="s">
        <v>366</v>
      </c>
      <c r="B462" s="134"/>
      <c r="C462" s="134"/>
      <c r="D462" s="134"/>
      <c r="E462" s="134"/>
    </row>
    <row r="463" spans="1:5" s="129" customFormat="1" ht="14.25">
      <c r="A463" s="252" t="s">
        <v>367</v>
      </c>
      <c r="B463" s="134"/>
      <c r="C463" s="134"/>
      <c r="D463" s="134"/>
      <c r="E463" s="134"/>
    </row>
    <row r="464" spans="1:5" s="129" customFormat="1" ht="14.25">
      <c r="A464" s="252" t="s">
        <v>368</v>
      </c>
      <c r="B464" s="134"/>
      <c r="C464" s="134"/>
      <c r="D464" s="134"/>
      <c r="E464" s="134"/>
    </row>
    <row r="465" spans="1:5" s="129" customFormat="1" ht="14.25">
      <c r="A465" s="134" t="s">
        <v>369</v>
      </c>
      <c r="B465" s="134">
        <f>SUM(B466,B482,B490,B501,B510,B517)</f>
        <v>2451</v>
      </c>
      <c r="C465" s="134">
        <f>SUM(C466,C482,C490,C501,C510,C517)</f>
        <v>959</v>
      </c>
      <c r="D465" s="134"/>
      <c r="E465" s="134"/>
    </row>
    <row r="466" spans="1:5" s="129" customFormat="1" ht="14.25">
      <c r="A466" s="134" t="s">
        <v>370</v>
      </c>
      <c r="B466" s="134">
        <f>SUM(B467:B481)</f>
        <v>1441</v>
      </c>
      <c r="C466" s="134">
        <f>SUM(C467:C481)</f>
        <v>811</v>
      </c>
      <c r="D466" s="134"/>
      <c r="E466" s="134"/>
    </row>
    <row r="467" spans="1:5" s="129" customFormat="1" ht="14.25">
      <c r="A467" s="134" t="s">
        <v>64</v>
      </c>
      <c r="B467" s="134">
        <v>780</v>
      </c>
      <c r="C467" s="134">
        <v>720</v>
      </c>
      <c r="D467" s="134"/>
      <c r="E467" s="134"/>
    </row>
    <row r="468" spans="1:5" s="129" customFormat="1" ht="14.25">
      <c r="A468" s="134" t="s">
        <v>65</v>
      </c>
      <c r="B468" s="134"/>
      <c r="C468" s="134"/>
      <c r="D468" s="134"/>
      <c r="E468" s="134"/>
    </row>
    <row r="469" spans="1:5" s="129" customFormat="1" ht="14.25">
      <c r="A469" s="134" t="s">
        <v>66</v>
      </c>
      <c r="B469" s="134"/>
      <c r="C469" s="134"/>
      <c r="D469" s="134"/>
      <c r="E469" s="134"/>
    </row>
    <row r="470" spans="1:5" s="129" customFormat="1" ht="14.25">
      <c r="A470" s="134" t="s">
        <v>371</v>
      </c>
      <c r="B470" s="134"/>
      <c r="C470" s="134"/>
      <c r="D470" s="134"/>
      <c r="E470" s="134"/>
    </row>
    <row r="471" spans="1:5" s="129" customFormat="1" ht="14.25">
      <c r="A471" s="134" t="s">
        <v>372</v>
      </c>
      <c r="B471" s="134"/>
      <c r="C471" s="134"/>
      <c r="D471" s="134"/>
      <c r="E471" s="134"/>
    </row>
    <row r="472" spans="1:5" s="129" customFormat="1" ht="14.25">
      <c r="A472" s="134" t="s">
        <v>373</v>
      </c>
      <c r="B472" s="134"/>
      <c r="C472" s="134"/>
      <c r="D472" s="134"/>
      <c r="E472" s="134"/>
    </row>
    <row r="473" spans="1:5" s="129" customFormat="1" ht="14.25">
      <c r="A473" s="134" t="s">
        <v>374</v>
      </c>
      <c r="B473" s="134">
        <v>358</v>
      </c>
      <c r="C473" s="134"/>
      <c r="D473" s="134"/>
      <c r="E473" s="134"/>
    </row>
    <row r="474" spans="1:5" s="129" customFormat="1" ht="14.25">
      <c r="A474" s="134" t="s">
        <v>375</v>
      </c>
      <c r="B474" s="134"/>
      <c r="C474" s="134"/>
      <c r="D474" s="134"/>
      <c r="E474" s="134"/>
    </row>
    <row r="475" spans="1:5" s="129" customFormat="1" ht="14.25">
      <c r="A475" s="134" t="s">
        <v>376</v>
      </c>
      <c r="B475" s="134">
        <v>88</v>
      </c>
      <c r="C475" s="134"/>
      <c r="D475" s="134"/>
      <c r="E475" s="134"/>
    </row>
    <row r="476" spans="1:5" s="129" customFormat="1" ht="14.25">
      <c r="A476" s="134" t="s">
        <v>377</v>
      </c>
      <c r="B476" s="134"/>
      <c r="C476" s="134"/>
      <c r="D476" s="134"/>
      <c r="E476" s="134"/>
    </row>
    <row r="477" spans="1:5" s="129" customFormat="1" ht="14.25">
      <c r="A477" s="134" t="s">
        <v>378</v>
      </c>
      <c r="B477" s="134"/>
      <c r="C477" s="134"/>
      <c r="D477" s="134"/>
      <c r="E477" s="134"/>
    </row>
    <row r="478" spans="1:5" s="129" customFormat="1" ht="14.25">
      <c r="A478" s="134" t="s">
        <v>379</v>
      </c>
      <c r="B478" s="134"/>
      <c r="C478" s="134"/>
      <c r="D478" s="134"/>
      <c r="E478" s="134"/>
    </row>
    <row r="479" spans="1:5" s="129" customFormat="1" ht="14.25">
      <c r="A479" s="137" t="s">
        <v>380</v>
      </c>
      <c r="B479" s="134"/>
      <c r="C479" s="134"/>
      <c r="D479" s="134"/>
      <c r="E479" s="134"/>
    </row>
    <row r="480" spans="1:5" s="129" customFormat="1" ht="14.25">
      <c r="A480" s="134" t="s">
        <v>381</v>
      </c>
      <c r="B480" s="134">
        <v>148</v>
      </c>
      <c r="C480" s="134"/>
      <c r="D480" s="134"/>
      <c r="E480" s="134"/>
    </row>
    <row r="481" spans="1:5" s="129" customFormat="1" ht="14.25">
      <c r="A481" s="134" t="s">
        <v>382</v>
      </c>
      <c r="B481" s="134">
        <v>67</v>
      </c>
      <c r="C481" s="134">
        <v>91</v>
      </c>
      <c r="D481" s="134"/>
      <c r="E481" s="134"/>
    </row>
    <row r="482" spans="1:5" s="129" customFormat="1" ht="14.25">
      <c r="A482" s="134" t="s">
        <v>383</v>
      </c>
      <c r="B482" s="134">
        <f>SUM(B483:B489)</f>
        <v>539</v>
      </c>
      <c r="C482" s="134">
        <f>SUM(C483:C489)</f>
        <v>24</v>
      </c>
      <c r="D482" s="134"/>
      <c r="E482" s="134"/>
    </row>
    <row r="483" spans="1:5" s="129" customFormat="1" ht="14.25">
      <c r="A483" s="134" t="s">
        <v>64</v>
      </c>
      <c r="B483" s="134"/>
      <c r="C483" s="134"/>
      <c r="D483" s="134"/>
      <c r="E483" s="134"/>
    </row>
    <row r="484" spans="1:5" s="129" customFormat="1" ht="14.25">
      <c r="A484" s="134" t="s">
        <v>65</v>
      </c>
      <c r="B484" s="134"/>
      <c r="C484" s="134"/>
      <c r="D484" s="134"/>
      <c r="E484" s="134"/>
    </row>
    <row r="485" spans="1:5" s="129" customFormat="1" ht="14.25">
      <c r="A485" s="134" t="s">
        <v>66</v>
      </c>
      <c r="B485" s="134"/>
      <c r="C485" s="134"/>
      <c r="D485" s="134"/>
      <c r="E485" s="134"/>
    </row>
    <row r="486" spans="1:5" s="129" customFormat="1" ht="14.25">
      <c r="A486" s="134" t="s">
        <v>384</v>
      </c>
      <c r="B486" s="134">
        <v>520</v>
      </c>
      <c r="C486" s="134"/>
      <c r="D486" s="134"/>
      <c r="E486" s="134"/>
    </row>
    <row r="487" spans="1:5" s="129" customFormat="1" ht="14.25">
      <c r="A487" s="134" t="s">
        <v>385</v>
      </c>
      <c r="B487" s="134">
        <v>19</v>
      </c>
      <c r="C487" s="134">
        <v>24</v>
      </c>
      <c r="D487" s="134"/>
      <c r="E487" s="134"/>
    </row>
    <row r="488" spans="1:5" s="129" customFormat="1" ht="14.25">
      <c r="A488" s="134" t="s">
        <v>386</v>
      </c>
      <c r="B488" s="134"/>
      <c r="C488" s="134"/>
      <c r="D488" s="134"/>
      <c r="E488" s="134"/>
    </row>
    <row r="489" spans="1:5" s="129" customFormat="1" ht="14.25">
      <c r="A489" s="134" t="s">
        <v>387</v>
      </c>
      <c r="B489" s="134"/>
      <c r="C489" s="134"/>
      <c r="D489" s="134"/>
      <c r="E489" s="134"/>
    </row>
    <row r="490" spans="1:5" s="129" customFormat="1" ht="14.25">
      <c r="A490" s="134" t="s">
        <v>388</v>
      </c>
      <c r="B490" s="134">
        <f>SUM(B491:B500)</f>
        <v>168</v>
      </c>
      <c r="C490" s="134">
        <f>SUM(C491:C500)</f>
        <v>0</v>
      </c>
      <c r="D490" s="134"/>
      <c r="E490" s="134"/>
    </row>
    <row r="491" spans="1:5" s="129" customFormat="1" ht="14.25">
      <c r="A491" s="134" t="s">
        <v>64</v>
      </c>
      <c r="B491" s="134"/>
      <c r="C491" s="134"/>
      <c r="D491" s="134"/>
      <c r="E491" s="134"/>
    </row>
    <row r="492" spans="1:5" s="129" customFormat="1" ht="14.25">
      <c r="A492" s="134" t="s">
        <v>65</v>
      </c>
      <c r="B492" s="134"/>
      <c r="C492" s="134"/>
      <c r="D492" s="134"/>
      <c r="E492" s="134"/>
    </row>
    <row r="493" spans="1:5" s="129" customFormat="1" ht="14.25">
      <c r="A493" s="134" t="s">
        <v>66</v>
      </c>
      <c r="B493" s="134"/>
      <c r="C493" s="134"/>
      <c r="D493" s="134"/>
      <c r="E493" s="134"/>
    </row>
    <row r="494" spans="1:5" s="129" customFormat="1" ht="14.25">
      <c r="A494" s="134" t="s">
        <v>389</v>
      </c>
      <c r="B494" s="134"/>
      <c r="C494" s="134"/>
      <c r="D494" s="134"/>
      <c r="E494" s="134"/>
    </row>
    <row r="495" spans="1:5" s="129" customFormat="1" ht="14.25">
      <c r="A495" s="134" t="s">
        <v>390</v>
      </c>
      <c r="B495" s="134"/>
      <c r="C495" s="134"/>
      <c r="D495" s="134"/>
      <c r="E495" s="134"/>
    </row>
    <row r="496" spans="1:5" s="129" customFormat="1" ht="14.25">
      <c r="A496" s="134" t="s">
        <v>391</v>
      </c>
      <c r="B496" s="134"/>
      <c r="C496" s="134"/>
      <c r="D496" s="134"/>
      <c r="E496" s="134"/>
    </row>
    <row r="497" spans="1:5" s="129" customFormat="1" ht="14.25">
      <c r="A497" s="134" t="s">
        <v>392</v>
      </c>
      <c r="B497" s="134"/>
      <c r="C497" s="134"/>
      <c r="D497" s="134"/>
      <c r="E497" s="134"/>
    </row>
    <row r="498" spans="1:5" s="129" customFormat="1" ht="14.25">
      <c r="A498" s="134" t="s">
        <v>393</v>
      </c>
      <c r="B498" s="134"/>
      <c r="C498" s="134"/>
      <c r="D498" s="134"/>
      <c r="E498" s="134"/>
    </row>
    <row r="499" spans="1:5" s="129" customFormat="1" ht="14.25">
      <c r="A499" s="134" t="s">
        <v>394</v>
      </c>
      <c r="B499" s="134"/>
      <c r="C499" s="134"/>
      <c r="D499" s="134"/>
      <c r="E499" s="134"/>
    </row>
    <row r="500" spans="1:5" s="129" customFormat="1" ht="14.25">
      <c r="A500" s="134" t="s">
        <v>395</v>
      </c>
      <c r="B500" s="134">
        <v>168</v>
      </c>
      <c r="C500" s="134"/>
      <c r="D500" s="134"/>
      <c r="E500" s="134"/>
    </row>
    <row r="501" spans="1:5" s="129" customFormat="1" ht="14.25">
      <c r="A501" s="134" t="s">
        <v>396</v>
      </c>
      <c r="B501" s="134">
        <f>SUM(B502:B509)</f>
        <v>46</v>
      </c>
      <c r="C501" s="134">
        <f>SUM(C502:C509)</f>
        <v>0</v>
      </c>
      <c r="D501" s="134"/>
      <c r="E501" s="134"/>
    </row>
    <row r="502" spans="1:5" s="129" customFormat="1" ht="14.25">
      <c r="A502" s="137" t="s">
        <v>64</v>
      </c>
      <c r="B502" s="134"/>
      <c r="C502" s="134"/>
      <c r="D502" s="134"/>
      <c r="E502" s="134"/>
    </row>
    <row r="503" spans="1:5" s="129" customFormat="1" ht="14.25">
      <c r="A503" s="137" t="s">
        <v>397</v>
      </c>
      <c r="B503" s="134"/>
      <c r="C503" s="134"/>
      <c r="D503" s="134"/>
      <c r="E503" s="134"/>
    </row>
    <row r="504" spans="1:5" s="129" customFormat="1" ht="14.25">
      <c r="A504" s="137" t="s">
        <v>66</v>
      </c>
      <c r="B504" s="134"/>
      <c r="C504" s="134"/>
      <c r="D504" s="134"/>
      <c r="E504" s="134"/>
    </row>
    <row r="505" spans="1:5" s="129" customFormat="1" ht="14.25">
      <c r="A505" s="137" t="s">
        <v>398</v>
      </c>
      <c r="B505" s="134"/>
      <c r="C505" s="134"/>
      <c r="D505" s="134"/>
      <c r="E505" s="134"/>
    </row>
    <row r="506" spans="1:5" s="129" customFormat="1" ht="14.25">
      <c r="A506" s="137" t="s">
        <v>399</v>
      </c>
      <c r="B506" s="134"/>
      <c r="C506" s="134"/>
      <c r="D506" s="134"/>
      <c r="E506" s="134"/>
    </row>
    <row r="507" spans="1:5" s="129" customFormat="1" ht="14.25">
      <c r="A507" s="137" t="s">
        <v>400</v>
      </c>
      <c r="B507" s="134"/>
      <c r="C507" s="134"/>
      <c r="D507" s="134"/>
      <c r="E507" s="134"/>
    </row>
    <row r="508" spans="1:5" s="129" customFormat="1" ht="14.25">
      <c r="A508" s="137" t="s">
        <v>401</v>
      </c>
      <c r="B508" s="134">
        <v>7</v>
      </c>
      <c r="C508" s="134"/>
      <c r="D508" s="134"/>
      <c r="E508" s="134"/>
    </row>
    <row r="509" spans="1:5" s="129" customFormat="1" ht="14.25">
      <c r="A509" s="137" t="s">
        <v>402</v>
      </c>
      <c r="B509" s="134">
        <v>39</v>
      </c>
      <c r="C509" s="134"/>
      <c r="D509" s="134"/>
      <c r="E509" s="134"/>
    </row>
    <row r="510" spans="1:5" s="129" customFormat="1" ht="14.25">
      <c r="A510" s="137" t="s">
        <v>403</v>
      </c>
      <c r="B510" s="134">
        <f>SUM(B511:B516)</f>
        <v>0</v>
      </c>
      <c r="C510" s="134">
        <f>SUM(C511:C516)</f>
        <v>47</v>
      </c>
      <c r="D510" s="134"/>
      <c r="E510" s="134"/>
    </row>
    <row r="511" spans="1:5" s="129" customFormat="1" ht="14.25">
      <c r="A511" s="137" t="s">
        <v>64</v>
      </c>
      <c r="B511" s="134"/>
      <c r="C511" s="134"/>
      <c r="D511" s="134"/>
      <c r="E511" s="134"/>
    </row>
    <row r="512" spans="1:5" s="129" customFormat="1" ht="14.25">
      <c r="A512" s="137" t="s">
        <v>65</v>
      </c>
      <c r="B512" s="134"/>
      <c r="C512" s="134"/>
      <c r="D512" s="134"/>
      <c r="E512" s="134"/>
    </row>
    <row r="513" spans="1:5" s="129" customFormat="1" ht="14.25">
      <c r="A513" s="137" t="s">
        <v>66</v>
      </c>
      <c r="B513" s="134"/>
      <c r="C513" s="134"/>
      <c r="D513" s="134"/>
      <c r="E513" s="134"/>
    </row>
    <row r="514" spans="1:5" s="129" customFormat="1" ht="14.25">
      <c r="A514" s="137" t="s">
        <v>404</v>
      </c>
      <c r="B514" s="134"/>
      <c r="C514" s="134"/>
      <c r="D514" s="134"/>
      <c r="E514" s="134"/>
    </row>
    <row r="515" spans="1:5" s="129" customFormat="1" ht="14.25">
      <c r="A515" s="137" t="s">
        <v>405</v>
      </c>
      <c r="B515" s="134"/>
      <c r="C515" s="134"/>
      <c r="D515" s="134"/>
      <c r="E515" s="134"/>
    </row>
    <row r="516" spans="1:5" s="129" customFormat="1" ht="14.25">
      <c r="A516" s="137" t="s">
        <v>406</v>
      </c>
      <c r="B516" s="134"/>
      <c r="C516" s="134">
        <v>47</v>
      </c>
      <c r="D516" s="134"/>
      <c r="E516" s="134"/>
    </row>
    <row r="517" spans="1:5" s="129" customFormat="1" ht="14.25">
      <c r="A517" s="134" t="s">
        <v>407</v>
      </c>
      <c r="B517" s="134">
        <f>SUM(B518:B520)</f>
        <v>257</v>
      </c>
      <c r="C517" s="134">
        <f>SUM(C518:C520)</f>
        <v>77</v>
      </c>
      <c r="D517" s="134"/>
      <c r="E517" s="134"/>
    </row>
    <row r="518" spans="1:5" s="129" customFormat="1" ht="14.25">
      <c r="A518" s="134" t="s">
        <v>408</v>
      </c>
      <c r="B518" s="134">
        <v>3</v>
      </c>
      <c r="C518" s="134"/>
      <c r="D518" s="134"/>
      <c r="E518" s="134"/>
    </row>
    <row r="519" spans="1:5" s="129" customFormat="1" ht="14.25">
      <c r="A519" s="134" t="s">
        <v>409</v>
      </c>
      <c r="B519" s="134"/>
      <c r="C519" s="134"/>
      <c r="D519" s="134"/>
      <c r="E519" s="134"/>
    </row>
    <row r="520" spans="1:5" s="129" customFormat="1" ht="14.25">
      <c r="A520" s="134" t="s">
        <v>410</v>
      </c>
      <c r="B520" s="134">
        <v>254</v>
      </c>
      <c r="C520" s="134">
        <v>77</v>
      </c>
      <c r="D520" s="134"/>
      <c r="E520" s="134"/>
    </row>
    <row r="521" spans="1:5" s="129" customFormat="1" ht="14.25">
      <c r="A521" s="134" t="s">
        <v>411</v>
      </c>
      <c r="B521" s="134">
        <f>SUM(B522,B536,B544,B546,B555,B559,B569,B577,B584,B591,B600,B605,B608,B611,B614,B617,B620,B629,B624,B637)</f>
        <v>21454</v>
      </c>
      <c r="C521" s="134">
        <f>SUM(C522,C536,C544,C546,C555,C559,C569,C577,C584,C591,C600,C605,C608,C611,C614,C617,C620,C629,C624,C637)</f>
        <v>18069</v>
      </c>
      <c r="D521" s="134"/>
      <c r="E521" s="134"/>
    </row>
    <row r="522" spans="1:5" s="129" customFormat="1" ht="14.25">
      <c r="A522" s="134" t="s">
        <v>412</v>
      </c>
      <c r="B522" s="134">
        <f>SUM(B523:B535)</f>
        <v>377</v>
      </c>
      <c r="C522" s="134">
        <f>SUM(C523:C535)</f>
        <v>350</v>
      </c>
      <c r="D522" s="134"/>
      <c r="E522" s="134"/>
    </row>
    <row r="523" spans="1:5" s="129" customFormat="1" ht="14.25">
      <c r="A523" s="134" t="s">
        <v>64</v>
      </c>
      <c r="B523" s="134">
        <v>377</v>
      </c>
      <c r="C523" s="134">
        <v>350</v>
      </c>
      <c r="D523" s="134"/>
      <c r="E523" s="134"/>
    </row>
    <row r="524" spans="1:5" s="129" customFormat="1" ht="14.25">
      <c r="A524" s="134" t="s">
        <v>65</v>
      </c>
      <c r="B524" s="134"/>
      <c r="C524" s="134"/>
      <c r="D524" s="134"/>
      <c r="E524" s="134"/>
    </row>
    <row r="525" spans="1:5" s="129" customFormat="1" ht="14.25">
      <c r="A525" s="134" t="s">
        <v>66</v>
      </c>
      <c r="B525" s="134"/>
      <c r="C525" s="134"/>
      <c r="D525" s="134"/>
      <c r="E525" s="134"/>
    </row>
    <row r="526" spans="1:5" s="129" customFormat="1" ht="14.25">
      <c r="A526" s="134" t="s">
        <v>413</v>
      </c>
      <c r="B526" s="134"/>
      <c r="C526" s="134"/>
      <c r="D526" s="134"/>
      <c r="E526" s="134"/>
    </row>
    <row r="527" spans="1:5" s="129" customFormat="1" ht="14.25">
      <c r="A527" s="134" t="s">
        <v>414</v>
      </c>
      <c r="B527" s="134"/>
      <c r="C527" s="134"/>
      <c r="D527" s="134"/>
      <c r="E527" s="134"/>
    </row>
    <row r="528" spans="1:5" s="129" customFormat="1" ht="14.25">
      <c r="A528" s="134" t="s">
        <v>415</v>
      </c>
      <c r="B528" s="134"/>
      <c r="C528" s="134"/>
      <c r="D528" s="134"/>
      <c r="E528" s="134"/>
    </row>
    <row r="529" spans="1:5" s="129" customFormat="1" ht="14.25">
      <c r="A529" s="134" t="s">
        <v>416</v>
      </c>
      <c r="B529" s="134"/>
      <c r="C529" s="134"/>
      <c r="D529" s="134"/>
      <c r="E529" s="134"/>
    </row>
    <row r="530" spans="1:5" s="129" customFormat="1" ht="14.25">
      <c r="A530" s="134" t="s">
        <v>106</v>
      </c>
      <c r="B530" s="134"/>
      <c r="C530" s="134"/>
      <c r="D530" s="134"/>
      <c r="E530" s="134"/>
    </row>
    <row r="531" spans="1:5" s="129" customFormat="1" ht="14.25">
      <c r="A531" s="134" t="s">
        <v>417</v>
      </c>
      <c r="B531" s="134"/>
      <c r="C531" s="134"/>
      <c r="D531" s="134"/>
      <c r="E531" s="134"/>
    </row>
    <row r="532" spans="1:5" s="129" customFormat="1" ht="14.25">
      <c r="A532" s="134" t="s">
        <v>418</v>
      </c>
      <c r="B532" s="134"/>
      <c r="C532" s="134"/>
      <c r="D532" s="134"/>
      <c r="E532" s="134"/>
    </row>
    <row r="533" spans="1:5" s="129" customFormat="1" ht="14.25">
      <c r="A533" s="134" t="s">
        <v>419</v>
      </c>
      <c r="B533" s="134"/>
      <c r="C533" s="134"/>
      <c r="D533" s="134"/>
      <c r="E533" s="134"/>
    </row>
    <row r="534" spans="1:5" s="129" customFormat="1" ht="14.25">
      <c r="A534" s="134" t="s">
        <v>420</v>
      </c>
      <c r="B534" s="134"/>
      <c r="C534" s="134"/>
      <c r="D534" s="134"/>
      <c r="E534" s="134"/>
    </row>
    <row r="535" spans="1:5" s="129" customFormat="1" ht="14.25">
      <c r="A535" s="134" t="s">
        <v>421</v>
      </c>
      <c r="B535" s="134"/>
      <c r="C535" s="134"/>
      <c r="D535" s="134"/>
      <c r="E535" s="134"/>
    </row>
    <row r="536" spans="1:5" s="129" customFormat="1" ht="14.25">
      <c r="A536" s="134" t="s">
        <v>422</v>
      </c>
      <c r="B536" s="134">
        <f>SUM(B537:B543)</f>
        <v>1</v>
      </c>
      <c r="C536" s="134">
        <f>SUM(C537:C543)</f>
        <v>0</v>
      </c>
      <c r="D536" s="134"/>
      <c r="E536" s="134"/>
    </row>
    <row r="537" spans="1:5" s="129" customFormat="1" ht="14.25">
      <c r="A537" s="134" t="s">
        <v>64</v>
      </c>
      <c r="B537" s="134"/>
      <c r="C537" s="134"/>
      <c r="D537" s="134"/>
      <c r="E537" s="134"/>
    </row>
    <row r="538" spans="1:5" s="129" customFormat="1" ht="14.25">
      <c r="A538" s="134" t="s">
        <v>65</v>
      </c>
      <c r="B538" s="134"/>
      <c r="C538" s="134"/>
      <c r="D538" s="134"/>
      <c r="E538" s="134"/>
    </row>
    <row r="539" spans="1:5" s="129" customFormat="1" ht="14.25">
      <c r="A539" s="134" t="s">
        <v>66</v>
      </c>
      <c r="B539" s="134"/>
      <c r="C539" s="134"/>
      <c r="D539" s="134"/>
      <c r="E539" s="134"/>
    </row>
    <row r="540" spans="1:5" s="129" customFormat="1" ht="14.25">
      <c r="A540" s="134" t="s">
        <v>423</v>
      </c>
      <c r="B540" s="134"/>
      <c r="C540" s="134"/>
      <c r="D540" s="134"/>
      <c r="E540" s="134"/>
    </row>
    <row r="541" spans="1:5" s="129" customFormat="1" ht="14.25">
      <c r="A541" s="134" t="s">
        <v>424</v>
      </c>
      <c r="B541" s="134">
        <v>1</v>
      </c>
      <c r="C541" s="134"/>
      <c r="D541" s="134"/>
      <c r="E541" s="134"/>
    </row>
    <row r="542" spans="1:5" s="129" customFormat="1" ht="14.25">
      <c r="A542" s="134" t="s">
        <v>425</v>
      </c>
      <c r="B542" s="134"/>
      <c r="C542" s="134"/>
      <c r="D542" s="134"/>
      <c r="E542" s="134"/>
    </row>
    <row r="543" spans="1:5" s="129" customFormat="1" ht="14.25">
      <c r="A543" s="134" t="s">
        <v>426</v>
      </c>
      <c r="B543" s="134"/>
      <c r="C543" s="134"/>
      <c r="D543" s="134"/>
      <c r="E543" s="134"/>
    </row>
    <row r="544" spans="1:5" s="129" customFormat="1" ht="14.25">
      <c r="A544" s="134" t="s">
        <v>427</v>
      </c>
      <c r="B544" s="134">
        <f>SUM(B545)</f>
        <v>0</v>
      </c>
      <c r="C544" s="134">
        <f>SUM(C545)</f>
        <v>0</v>
      </c>
      <c r="D544" s="134"/>
      <c r="E544" s="134"/>
    </row>
    <row r="545" spans="1:5" s="129" customFormat="1" ht="14.25">
      <c r="A545" s="134" t="s">
        <v>428</v>
      </c>
      <c r="B545" s="134"/>
      <c r="C545" s="134"/>
      <c r="D545" s="134"/>
      <c r="E545" s="134"/>
    </row>
    <row r="546" spans="1:5" s="129" customFormat="1" ht="14.25">
      <c r="A546" s="134" t="s">
        <v>429</v>
      </c>
      <c r="B546" s="134">
        <f>SUM(B547:B554)</f>
        <v>0</v>
      </c>
      <c r="C546" s="134">
        <f>SUM(C547:C554)</f>
        <v>2035</v>
      </c>
      <c r="D546" s="134"/>
      <c r="E546" s="134"/>
    </row>
    <row r="547" spans="1:5" s="129" customFormat="1" ht="14.25">
      <c r="A547" s="134" t="s">
        <v>430</v>
      </c>
      <c r="B547" s="134"/>
      <c r="C547" s="134"/>
      <c r="D547" s="134"/>
      <c r="E547" s="134"/>
    </row>
    <row r="548" spans="1:5" s="129" customFormat="1" ht="14.25">
      <c r="A548" s="134" t="s">
        <v>431</v>
      </c>
      <c r="B548" s="134"/>
      <c r="C548" s="134"/>
      <c r="D548" s="134"/>
      <c r="E548" s="134"/>
    </row>
    <row r="549" spans="1:5" s="129" customFormat="1" ht="14.25">
      <c r="A549" s="134" t="s">
        <v>432</v>
      </c>
      <c r="B549" s="134"/>
      <c r="C549" s="134"/>
      <c r="D549" s="134"/>
      <c r="E549" s="134"/>
    </row>
    <row r="550" spans="1:5" s="129" customFormat="1" ht="14.25">
      <c r="A550" s="134" t="s">
        <v>433</v>
      </c>
      <c r="B550" s="134"/>
      <c r="C550" s="134"/>
      <c r="D550" s="134"/>
      <c r="E550" s="134"/>
    </row>
    <row r="551" spans="1:5" s="129" customFormat="1" ht="14.25">
      <c r="A551" s="134" t="s">
        <v>434</v>
      </c>
      <c r="B551" s="134"/>
      <c r="C551" s="134">
        <v>2035</v>
      </c>
      <c r="D551" s="134"/>
      <c r="E551" s="134"/>
    </row>
    <row r="552" spans="1:5" s="129" customFormat="1" ht="14.25">
      <c r="A552" s="134" t="s">
        <v>435</v>
      </c>
      <c r="B552" s="134"/>
      <c r="C552" s="134"/>
      <c r="D552" s="134"/>
      <c r="E552" s="134"/>
    </row>
    <row r="553" spans="1:5" s="129" customFormat="1" ht="14.25">
      <c r="A553" s="134" t="s">
        <v>436</v>
      </c>
      <c r="B553" s="134"/>
      <c r="C553" s="134"/>
      <c r="D553" s="134"/>
      <c r="E553" s="134"/>
    </row>
    <row r="554" spans="1:5" s="129" customFormat="1" ht="14.25">
      <c r="A554" s="134" t="s">
        <v>437</v>
      </c>
      <c r="B554" s="134"/>
      <c r="C554" s="134"/>
      <c r="D554" s="134"/>
      <c r="E554" s="134"/>
    </row>
    <row r="555" spans="1:5" s="129" customFormat="1" ht="14.25">
      <c r="A555" s="134" t="s">
        <v>438</v>
      </c>
      <c r="B555" s="134">
        <f>SUM(B556:B558)</f>
        <v>0</v>
      </c>
      <c r="C555" s="134">
        <f>SUM(C556:C558)</f>
        <v>0</v>
      </c>
      <c r="D555" s="134"/>
      <c r="E555" s="134"/>
    </row>
    <row r="556" spans="1:5" s="129" customFormat="1" ht="14.25">
      <c r="A556" s="134" t="s">
        <v>439</v>
      </c>
      <c r="B556" s="134"/>
      <c r="C556" s="134"/>
      <c r="D556" s="134"/>
      <c r="E556" s="134"/>
    </row>
    <row r="557" spans="1:5" s="129" customFormat="1" ht="14.25">
      <c r="A557" s="134" t="s">
        <v>440</v>
      </c>
      <c r="B557" s="134"/>
      <c r="C557" s="134"/>
      <c r="D557" s="134"/>
      <c r="E557" s="134"/>
    </row>
    <row r="558" spans="1:5" s="129" customFormat="1" ht="14.25">
      <c r="A558" s="134" t="s">
        <v>441</v>
      </c>
      <c r="B558" s="134"/>
      <c r="C558" s="134"/>
      <c r="D558" s="134"/>
      <c r="E558" s="134"/>
    </row>
    <row r="559" spans="1:5" s="129" customFormat="1" ht="14.25">
      <c r="A559" s="134" t="s">
        <v>442</v>
      </c>
      <c r="B559" s="134">
        <f>SUM(B560:B568)</f>
        <v>3490</v>
      </c>
      <c r="C559" s="134">
        <f>SUM(C560:C568)</f>
        <v>2229</v>
      </c>
      <c r="D559" s="134"/>
      <c r="E559" s="134"/>
    </row>
    <row r="560" spans="1:5" s="129" customFormat="1" ht="14.25">
      <c r="A560" s="134" t="s">
        <v>443</v>
      </c>
      <c r="B560" s="134"/>
      <c r="C560" s="134"/>
      <c r="D560" s="134"/>
      <c r="E560" s="134"/>
    </row>
    <row r="561" spans="1:5" s="129" customFormat="1" ht="14.25">
      <c r="A561" s="134" t="s">
        <v>444</v>
      </c>
      <c r="B561" s="134"/>
      <c r="C561" s="134"/>
      <c r="D561" s="134"/>
      <c r="E561" s="134"/>
    </row>
    <row r="562" spans="1:5" s="129" customFormat="1" ht="14.25">
      <c r="A562" s="134" t="s">
        <v>445</v>
      </c>
      <c r="B562" s="134"/>
      <c r="C562" s="134"/>
      <c r="D562" s="134"/>
      <c r="E562" s="134"/>
    </row>
    <row r="563" spans="1:5" s="129" customFormat="1" ht="14.25">
      <c r="A563" s="134" t="s">
        <v>446</v>
      </c>
      <c r="B563" s="134"/>
      <c r="C563" s="134"/>
      <c r="D563" s="134"/>
      <c r="E563" s="134"/>
    </row>
    <row r="564" spans="1:5" s="129" customFormat="1" ht="14.25">
      <c r="A564" s="134" t="s">
        <v>447</v>
      </c>
      <c r="B564" s="134"/>
      <c r="C564" s="134"/>
      <c r="D564" s="134"/>
      <c r="E564" s="134"/>
    </row>
    <row r="565" spans="1:5" s="129" customFormat="1" ht="14.25">
      <c r="A565" s="134" t="s">
        <v>448</v>
      </c>
      <c r="B565" s="134"/>
      <c r="C565" s="134"/>
      <c r="D565" s="134"/>
      <c r="E565" s="134"/>
    </row>
    <row r="566" spans="1:5" s="129" customFormat="1" ht="14.25">
      <c r="A566" s="134" t="s">
        <v>449</v>
      </c>
      <c r="B566" s="134"/>
      <c r="C566" s="134"/>
      <c r="D566" s="134"/>
      <c r="E566" s="134"/>
    </row>
    <row r="567" spans="1:5" s="129" customFormat="1" ht="14.25">
      <c r="A567" s="134" t="s">
        <v>450</v>
      </c>
      <c r="B567" s="134"/>
      <c r="C567" s="134"/>
      <c r="D567" s="134"/>
      <c r="E567" s="134"/>
    </row>
    <row r="568" spans="1:5" s="129" customFormat="1" ht="14.25">
      <c r="A568" s="134" t="s">
        <v>451</v>
      </c>
      <c r="B568" s="134">
        <v>3490</v>
      </c>
      <c r="C568" s="134">
        <v>2229</v>
      </c>
      <c r="D568" s="134"/>
      <c r="E568" s="134"/>
    </row>
    <row r="569" spans="1:5" s="129" customFormat="1" ht="14.25">
      <c r="A569" s="134" t="s">
        <v>452</v>
      </c>
      <c r="B569" s="134">
        <f>SUM(B570:B576)</f>
        <v>71</v>
      </c>
      <c r="C569" s="134">
        <f>SUM(C570:C576)</f>
        <v>100</v>
      </c>
      <c r="D569" s="134"/>
      <c r="E569" s="134"/>
    </row>
    <row r="570" spans="1:5" s="129" customFormat="1" ht="14.25">
      <c r="A570" s="134" t="s">
        <v>453</v>
      </c>
      <c r="B570" s="134"/>
      <c r="C570" s="134"/>
      <c r="D570" s="134"/>
      <c r="E570" s="134"/>
    </row>
    <row r="571" spans="1:5" s="129" customFormat="1" ht="14.25">
      <c r="A571" s="134" t="s">
        <v>454</v>
      </c>
      <c r="B571" s="134">
        <v>71</v>
      </c>
      <c r="C571" s="134">
        <v>100</v>
      </c>
      <c r="D571" s="134"/>
      <c r="E571" s="134"/>
    </row>
    <row r="572" spans="1:5" s="129" customFormat="1" ht="14.25">
      <c r="A572" s="134" t="s">
        <v>455</v>
      </c>
      <c r="B572" s="134"/>
      <c r="C572" s="134"/>
      <c r="D572" s="134"/>
      <c r="E572" s="134"/>
    </row>
    <row r="573" spans="1:5" s="129" customFormat="1" ht="14.25">
      <c r="A573" s="134" t="s">
        <v>456</v>
      </c>
      <c r="B573" s="134"/>
      <c r="C573" s="134"/>
      <c r="D573" s="134"/>
      <c r="E573" s="134"/>
    </row>
    <row r="574" spans="1:5" s="129" customFormat="1" ht="14.25">
      <c r="A574" s="134" t="s">
        <v>457</v>
      </c>
      <c r="B574" s="134"/>
      <c r="C574" s="134"/>
      <c r="D574" s="134"/>
      <c r="E574" s="134"/>
    </row>
    <row r="575" spans="1:5" s="129" customFormat="1" ht="14.25">
      <c r="A575" s="134" t="s">
        <v>458</v>
      </c>
      <c r="B575" s="134"/>
      <c r="C575" s="134"/>
      <c r="D575" s="134"/>
      <c r="E575" s="134"/>
    </row>
    <row r="576" spans="1:5" s="129" customFormat="1" ht="14.25">
      <c r="A576" s="134" t="s">
        <v>459</v>
      </c>
      <c r="B576" s="134"/>
      <c r="C576" s="134"/>
      <c r="D576" s="134"/>
      <c r="E576" s="134"/>
    </row>
    <row r="577" spans="1:5" s="129" customFormat="1" ht="14.25">
      <c r="A577" s="134" t="s">
        <v>460</v>
      </c>
      <c r="B577" s="137">
        <f>SUM(B578:B583)</f>
        <v>0</v>
      </c>
      <c r="C577" s="137">
        <f>SUM(C578:C583)</f>
        <v>96</v>
      </c>
      <c r="D577" s="137"/>
      <c r="E577" s="137"/>
    </row>
    <row r="578" spans="1:5" s="129" customFormat="1" ht="14.25">
      <c r="A578" s="134" t="s">
        <v>461</v>
      </c>
      <c r="B578" s="137"/>
      <c r="C578" s="137"/>
      <c r="D578" s="137"/>
      <c r="E578" s="137"/>
    </row>
    <row r="579" spans="1:5" s="129" customFormat="1" ht="14.25">
      <c r="A579" s="134" t="s">
        <v>462</v>
      </c>
      <c r="B579" s="134"/>
      <c r="C579" s="134">
        <v>89</v>
      </c>
      <c r="D579" s="134"/>
      <c r="E579" s="134"/>
    </row>
    <row r="580" spans="1:5" s="129" customFormat="1" ht="14.25">
      <c r="A580" s="134" t="s">
        <v>463</v>
      </c>
      <c r="B580" s="134"/>
      <c r="C580" s="134"/>
      <c r="D580" s="134"/>
      <c r="E580" s="134"/>
    </row>
    <row r="581" spans="1:5" s="129" customFormat="1" ht="14.25">
      <c r="A581" s="134" t="s">
        <v>464</v>
      </c>
      <c r="B581" s="134"/>
      <c r="C581" s="134"/>
      <c r="D581" s="134"/>
      <c r="E581" s="134"/>
    </row>
    <row r="582" spans="1:5" s="129" customFormat="1" ht="14.25">
      <c r="A582" s="137" t="s">
        <v>465</v>
      </c>
      <c r="B582" s="134"/>
      <c r="C582" s="134">
        <v>4</v>
      </c>
      <c r="D582" s="134"/>
      <c r="E582" s="134"/>
    </row>
    <row r="583" spans="1:5" s="129" customFormat="1" ht="14.25">
      <c r="A583" s="134" t="s">
        <v>466</v>
      </c>
      <c r="B583" s="134"/>
      <c r="C583" s="134">
        <v>3</v>
      </c>
      <c r="D583" s="134"/>
      <c r="E583" s="134"/>
    </row>
    <row r="584" spans="1:5" s="129" customFormat="1" ht="14.25">
      <c r="A584" s="134" t="s">
        <v>467</v>
      </c>
      <c r="B584" s="137">
        <f>SUM(B585:B590)</f>
        <v>1409</v>
      </c>
      <c r="C584" s="137">
        <f>SUM(C585:C590)</f>
        <v>0</v>
      </c>
      <c r="D584" s="137"/>
      <c r="E584" s="137"/>
    </row>
    <row r="585" spans="1:5" s="129" customFormat="1" ht="14.25">
      <c r="A585" s="134" t="s">
        <v>468</v>
      </c>
      <c r="B585" s="134">
        <v>650</v>
      </c>
      <c r="C585" s="137"/>
      <c r="D585" s="137"/>
      <c r="E585" s="137"/>
    </row>
    <row r="586" spans="1:5" s="129" customFormat="1" ht="14.25">
      <c r="A586" s="134" t="s">
        <v>469</v>
      </c>
      <c r="B586" s="134">
        <v>71</v>
      </c>
      <c r="C586" s="137"/>
      <c r="D586" s="137"/>
      <c r="E586" s="137"/>
    </row>
    <row r="587" spans="1:5" s="129" customFormat="1" ht="14.25">
      <c r="A587" s="134" t="s">
        <v>470</v>
      </c>
      <c r="B587" s="134"/>
      <c r="C587" s="134"/>
      <c r="D587" s="134"/>
      <c r="E587" s="134"/>
    </row>
    <row r="588" spans="1:5" s="129" customFormat="1" ht="14.25">
      <c r="A588" s="134" t="s">
        <v>471</v>
      </c>
      <c r="B588" s="134"/>
      <c r="C588" s="134"/>
      <c r="D588" s="134"/>
      <c r="E588" s="134"/>
    </row>
    <row r="589" spans="1:5" s="129" customFormat="1" ht="14.25">
      <c r="A589" s="134" t="s">
        <v>472</v>
      </c>
      <c r="B589" s="134">
        <v>670</v>
      </c>
      <c r="C589" s="134"/>
      <c r="D589" s="134"/>
      <c r="E589" s="134"/>
    </row>
    <row r="590" spans="1:5" s="129" customFormat="1" ht="14.25">
      <c r="A590" s="134" t="s">
        <v>473</v>
      </c>
      <c r="B590" s="134">
        <v>18</v>
      </c>
      <c r="C590" s="134"/>
      <c r="D590" s="134"/>
      <c r="E590" s="134"/>
    </row>
    <row r="591" spans="1:5" s="129" customFormat="1" ht="14.25">
      <c r="A591" s="134" t="s">
        <v>474</v>
      </c>
      <c r="B591" s="134">
        <f>SUM(B592:B599)</f>
        <v>591</v>
      </c>
      <c r="C591" s="134">
        <f>SUM(C592:C599)</f>
        <v>1415</v>
      </c>
      <c r="D591" s="134"/>
      <c r="E591" s="134"/>
    </row>
    <row r="592" spans="1:5" s="129" customFormat="1" ht="14.25">
      <c r="A592" s="134" t="s">
        <v>64</v>
      </c>
      <c r="B592" s="134">
        <v>124</v>
      </c>
      <c r="C592" s="134"/>
      <c r="D592" s="134"/>
      <c r="E592" s="134"/>
    </row>
    <row r="593" spans="1:5" s="129" customFormat="1" ht="14.25">
      <c r="A593" s="134" t="s">
        <v>65</v>
      </c>
      <c r="B593" s="134"/>
      <c r="C593" s="134"/>
      <c r="D593" s="134"/>
      <c r="E593" s="134"/>
    </row>
    <row r="594" spans="1:5" s="129" customFormat="1" ht="14.25">
      <c r="A594" s="134" t="s">
        <v>66</v>
      </c>
      <c r="B594" s="134"/>
      <c r="C594" s="134"/>
      <c r="D594" s="134"/>
      <c r="E594" s="134"/>
    </row>
    <row r="595" spans="1:5" s="129" customFormat="1" ht="14.25">
      <c r="A595" s="134" t="s">
        <v>475</v>
      </c>
      <c r="B595" s="134">
        <v>19</v>
      </c>
      <c r="C595" s="134"/>
      <c r="D595" s="134"/>
      <c r="E595" s="134"/>
    </row>
    <row r="596" spans="1:5" s="129" customFormat="1" ht="14.25">
      <c r="A596" s="134" t="s">
        <v>476</v>
      </c>
      <c r="B596" s="134">
        <v>14</v>
      </c>
      <c r="C596" s="134">
        <v>10</v>
      </c>
      <c r="D596" s="134"/>
      <c r="E596" s="134"/>
    </row>
    <row r="597" spans="1:5" s="129" customFormat="1" ht="14.25">
      <c r="A597" s="134" t="s">
        <v>477</v>
      </c>
      <c r="B597" s="134"/>
      <c r="C597" s="134"/>
      <c r="D597" s="134"/>
      <c r="E597" s="134"/>
    </row>
    <row r="598" spans="1:5" s="129" customFormat="1" ht="14.25">
      <c r="A598" s="134" t="s">
        <v>478</v>
      </c>
      <c r="B598" s="134">
        <v>434</v>
      </c>
      <c r="C598" s="134">
        <v>1376</v>
      </c>
      <c r="D598" s="134"/>
      <c r="E598" s="134"/>
    </row>
    <row r="599" spans="1:5" s="129" customFormat="1" ht="14.25">
      <c r="A599" s="134" t="s">
        <v>479</v>
      </c>
      <c r="B599" s="134"/>
      <c r="C599" s="134">
        <v>29</v>
      </c>
      <c r="D599" s="134"/>
      <c r="E599" s="134"/>
    </row>
    <row r="600" spans="1:5" s="129" customFormat="1" ht="14.25">
      <c r="A600" s="134" t="s">
        <v>480</v>
      </c>
      <c r="B600" s="134">
        <f>SUM(B601:B604)</f>
        <v>0</v>
      </c>
      <c r="C600" s="134">
        <f>SUM(C601:C604)</f>
        <v>0</v>
      </c>
      <c r="D600" s="134"/>
      <c r="E600" s="134"/>
    </row>
    <row r="601" spans="1:5" s="129" customFormat="1" ht="14.25">
      <c r="A601" s="134" t="s">
        <v>64</v>
      </c>
      <c r="B601" s="134"/>
      <c r="C601" s="134"/>
      <c r="D601" s="134"/>
      <c r="E601" s="134"/>
    </row>
    <row r="602" spans="1:5" s="129" customFormat="1" ht="14.25">
      <c r="A602" s="134" t="s">
        <v>65</v>
      </c>
      <c r="B602" s="134"/>
      <c r="C602" s="134"/>
      <c r="D602" s="134"/>
      <c r="E602" s="134"/>
    </row>
    <row r="603" spans="1:5" s="129" customFormat="1" ht="14.25">
      <c r="A603" s="134" t="s">
        <v>66</v>
      </c>
      <c r="B603" s="134"/>
      <c r="C603" s="134"/>
      <c r="D603" s="134"/>
      <c r="E603" s="134"/>
    </row>
    <row r="604" spans="1:5" s="129" customFormat="1" ht="14.25">
      <c r="A604" s="134" t="s">
        <v>481</v>
      </c>
      <c r="B604" s="134"/>
      <c r="C604" s="134"/>
      <c r="D604" s="134"/>
      <c r="E604" s="134"/>
    </row>
    <row r="605" spans="1:5" s="129" customFormat="1" ht="14.25">
      <c r="A605" s="134" t="s">
        <v>482</v>
      </c>
      <c r="B605" s="134">
        <f>SUM(B606:B607)</f>
        <v>0</v>
      </c>
      <c r="C605" s="134">
        <f>SUM(C606:C607)</f>
        <v>0</v>
      </c>
      <c r="D605" s="134"/>
      <c r="E605" s="134"/>
    </row>
    <row r="606" spans="1:5" s="129" customFormat="1" ht="14.25">
      <c r="A606" s="134" t="s">
        <v>483</v>
      </c>
      <c r="B606" s="134"/>
      <c r="C606" s="134"/>
      <c r="D606" s="134"/>
      <c r="E606" s="134"/>
    </row>
    <row r="607" spans="1:5" s="129" customFormat="1" ht="14.25">
      <c r="A607" s="134" t="s">
        <v>484</v>
      </c>
      <c r="B607" s="134"/>
      <c r="C607" s="134"/>
      <c r="D607" s="134"/>
      <c r="E607" s="134"/>
    </row>
    <row r="608" spans="1:5" s="129" customFormat="1" ht="14.25">
      <c r="A608" s="134" t="s">
        <v>485</v>
      </c>
      <c r="B608" s="134">
        <f>SUM(B609:B610)</f>
        <v>0</v>
      </c>
      <c r="C608" s="134">
        <f>SUM(C609:C610)</f>
        <v>0</v>
      </c>
      <c r="D608" s="134"/>
      <c r="E608" s="134"/>
    </row>
    <row r="609" spans="1:5" s="129" customFormat="1" ht="14.25">
      <c r="A609" s="134" t="s">
        <v>486</v>
      </c>
      <c r="B609" s="134"/>
      <c r="C609" s="134"/>
      <c r="D609" s="134"/>
      <c r="E609" s="134"/>
    </row>
    <row r="610" spans="1:5" s="129" customFormat="1" ht="14.25">
      <c r="A610" s="134" t="s">
        <v>487</v>
      </c>
      <c r="B610" s="134"/>
      <c r="C610" s="134"/>
      <c r="D610" s="134"/>
      <c r="E610" s="134"/>
    </row>
    <row r="611" spans="1:5" s="129" customFormat="1" ht="14.25">
      <c r="A611" s="134" t="s">
        <v>488</v>
      </c>
      <c r="B611" s="134">
        <f>SUM(B612:B613)</f>
        <v>0</v>
      </c>
      <c r="C611" s="134">
        <f>SUM(C612:C613)</f>
        <v>0</v>
      </c>
      <c r="D611" s="134"/>
      <c r="E611" s="134"/>
    </row>
    <row r="612" spans="1:5" s="129" customFormat="1" ht="14.25">
      <c r="A612" s="134" t="s">
        <v>489</v>
      </c>
      <c r="B612" s="134"/>
      <c r="C612" s="134"/>
      <c r="D612" s="134"/>
      <c r="E612" s="134"/>
    </row>
    <row r="613" spans="1:5" s="129" customFormat="1" ht="14.25">
      <c r="A613" s="134" t="s">
        <v>490</v>
      </c>
      <c r="B613" s="134"/>
      <c r="C613" s="134"/>
      <c r="D613" s="134"/>
      <c r="E613" s="134"/>
    </row>
    <row r="614" spans="1:5" s="129" customFormat="1" ht="14.25">
      <c r="A614" s="134" t="s">
        <v>491</v>
      </c>
      <c r="B614" s="134">
        <f>SUM(B615:B616)</f>
        <v>0</v>
      </c>
      <c r="C614" s="134">
        <f>SUM(C615:C616)</f>
        <v>0</v>
      </c>
      <c r="D614" s="134"/>
      <c r="E614" s="134"/>
    </row>
    <row r="615" spans="1:5" s="129" customFormat="1" ht="14.25">
      <c r="A615" s="134" t="s">
        <v>492</v>
      </c>
      <c r="B615" s="134"/>
      <c r="C615" s="134"/>
      <c r="D615" s="134"/>
      <c r="E615" s="134"/>
    </row>
    <row r="616" spans="1:5" s="129" customFormat="1" ht="14.25">
      <c r="A616" s="134" t="s">
        <v>493</v>
      </c>
      <c r="B616" s="134"/>
      <c r="C616" s="134"/>
      <c r="D616" s="134"/>
      <c r="E616" s="134"/>
    </row>
    <row r="617" spans="1:5" s="129" customFormat="1" ht="14.25">
      <c r="A617" s="134" t="s">
        <v>494</v>
      </c>
      <c r="B617" s="134">
        <f>SUM(B618:B619)</f>
        <v>0</v>
      </c>
      <c r="C617" s="134">
        <f>SUM(C618:C619)</f>
        <v>0</v>
      </c>
      <c r="D617" s="134"/>
      <c r="E617" s="134"/>
    </row>
    <row r="618" spans="1:5" s="129" customFormat="1" ht="14.25">
      <c r="A618" s="134" t="s">
        <v>495</v>
      </c>
      <c r="B618" s="134"/>
      <c r="C618" s="134"/>
      <c r="D618" s="134"/>
      <c r="E618" s="134"/>
    </row>
    <row r="619" spans="1:5" s="129" customFormat="1" ht="14.25">
      <c r="A619" s="134" t="s">
        <v>496</v>
      </c>
      <c r="B619" s="134"/>
      <c r="C619" s="134"/>
      <c r="D619" s="134"/>
      <c r="E619" s="134"/>
    </row>
    <row r="620" spans="1:5" s="129" customFormat="1" ht="14.25">
      <c r="A620" s="134" t="s">
        <v>497</v>
      </c>
      <c r="B620" s="134">
        <f>SUM(B621:B623)</f>
        <v>2697</v>
      </c>
      <c r="C620" s="134">
        <f>SUM(C621:C623)</f>
        <v>3436</v>
      </c>
      <c r="D620" s="134"/>
      <c r="E620" s="134"/>
    </row>
    <row r="621" spans="1:5" s="129" customFormat="1" ht="14.25">
      <c r="A621" s="134" t="s">
        <v>498</v>
      </c>
      <c r="B621" s="134"/>
      <c r="C621" s="134"/>
      <c r="D621" s="134"/>
      <c r="E621" s="134"/>
    </row>
    <row r="622" spans="1:5" s="129" customFormat="1" ht="14.25">
      <c r="A622" s="134" t="s">
        <v>499</v>
      </c>
      <c r="B622" s="134">
        <v>2697</v>
      </c>
      <c r="C622" s="134">
        <v>3436</v>
      </c>
      <c r="D622" s="134"/>
      <c r="E622" s="134"/>
    </row>
    <row r="623" spans="1:5" s="129" customFormat="1" ht="14.25">
      <c r="A623" s="134" t="s">
        <v>500</v>
      </c>
      <c r="B623" s="134"/>
      <c r="C623" s="134"/>
      <c r="D623" s="134"/>
      <c r="E623" s="134"/>
    </row>
    <row r="624" spans="1:5" s="129" customFormat="1" ht="14.25">
      <c r="A624" s="134" t="s">
        <v>501</v>
      </c>
      <c r="B624" s="134">
        <f>SUM(B625:B628)</f>
        <v>0</v>
      </c>
      <c r="C624" s="134">
        <f>SUM(C625:C628)</f>
        <v>0</v>
      </c>
      <c r="D624" s="134"/>
      <c r="E624" s="134"/>
    </row>
    <row r="625" spans="1:5" s="129" customFormat="1" ht="14.25">
      <c r="A625" s="134" t="s">
        <v>502</v>
      </c>
      <c r="B625" s="134"/>
      <c r="C625" s="134"/>
      <c r="D625" s="134"/>
      <c r="E625" s="134"/>
    </row>
    <row r="626" spans="1:5" s="129" customFormat="1" ht="14.25">
      <c r="A626" s="134" t="s">
        <v>503</v>
      </c>
      <c r="B626" s="134"/>
      <c r="C626" s="134"/>
      <c r="D626" s="134"/>
      <c r="E626" s="134"/>
    </row>
    <row r="627" spans="1:5" s="129" customFormat="1" ht="14.25">
      <c r="A627" s="134" t="s">
        <v>504</v>
      </c>
      <c r="B627" s="134"/>
      <c r="C627" s="134"/>
      <c r="D627" s="134"/>
      <c r="E627" s="134"/>
    </row>
    <row r="628" spans="1:5" s="129" customFormat="1" ht="14.25">
      <c r="A628" s="134" t="s">
        <v>505</v>
      </c>
      <c r="B628" s="134"/>
      <c r="C628" s="134"/>
      <c r="D628" s="134"/>
      <c r="E628" s="134"/>
    </row>
    <row r="629" spans="1:5" s="129" customFormat="1" ht="14.25">
      <c r="A629" s="262" t="s">
        <v>506</v>
      </c>
      <c r="B629" s="134">
        <f>SUM(B630:B636)</f>
        <v>2</v>
      </c>
      <c r="C629" s="134">
        <f>SUM(C630:C636)</f>
        <v>0</v>
      </c>
      <c r="D629" s="134"/>
      <c r="E629" s="134"/>
    </row>
    <row r="630" spans="1:5" s="129" customFormat="1" ht="14.25">
      <c r="A630" s="137" t="s">
        <v>64</v>
      </c>
      <c r="B630" s="137"/>
      <c r="C630" s="137"/>
      <c r="D630" s="137"/>
      <c r="E630" s="137"/>
    </row>
    <row r="631" spans="1:5" s="129" customFormat="1" ht="14.25">
      <c r="A631" s="137" t="s">
        <v>65</v>
      </c>
      <c r="B631" s="134"/>
      <c r="C631" s="134"/>
      <c r="D631" s="134"/>
      <c r="E631" s="134"/>
    </row>
    <row r="632" spans="1:5" s="129" customFormat="1" ht="14.25">
      <c r="A632" s="137" t="s">
        <v>66</v>
      </c>
      <c r="B632" s="134"/>
      <c r="C632" s="134"/>
      <c r="D632" s="134"/>
      <c r="E632" s="134"/>
    </row>
    <row r="633" spans="1:5" s="129" customFormat="1" ht="14.25">
      <c r="A633" s="137" t="s">
        <v>507</v>
      </c>
      <c r="B633" s="134"/>
      <c r="C633" s="134"/>
      <c r="D633" s="134"/>
      <c r="E633" s="134"/>
    </row>
    <row r="634" spans="1:5" s="129" customFormat="1" ht="14.25">
      <c r="A634" s="137" t="s">
        <v>508</v>
      </c>
      <c r="B634" s="134"/>
      <c r="C634" s="134"/>
      <c r="D634" s="134"/>
      <c r="E634" s="134"/>
    </row>
    <row r="635" spans="1:5" s="129" customFormat="1" ht="14.25">
      <c r="A635" s="137" t="s">
        <v>73</v>
      </c>
      <c r="B635" s="134"/>
      <c r="C635" s="134"/>
      <c r="D635" s="134"/>
      <c r="E635" s="134"/>
    </row>
    <row r="636" spans="1:5" s="129" customFormat="1" ht="14.25">
      <c r="A636" s="137" t="s">
        <v>509</v>
      </c>
      <c r="B636" s="134">
        <v>2</v>
      </c>
      <c r="C636" s="134"/>
      <c r="D636" s="134"/>
      <c r="E636" s="134"/>
    </row>
    <row r="637" spans="1:5" s="129" customFormat="1" ht="14.25">
      <c r="A637" s="134" t="s">
        <v>510</v>
      </c>
      <c r="B637" s="134">
        <v>12816</v>
      </c>
      <c r="C637" s="134">
        <v>8408</v>
      </c>
      <c r="D637" s="134"/>
      <c r="E637" s="134"/>
    </row>
    <row r="638" spans="1:5" s="129" customFormat="1" ht="14.25">
      <c r="A638" s="134" t="s">
        <v>511</v>
      </c>
      <c r="B638" s="134">
        <f>SUM(B639,B644,B657,B661,B673,B676,B680,B685,B689,B693,B696,B705,B707)</f>
        <v>12773</v>
      </c>
      <c r="C638" s="134">
        <f>SUM(C639,C644,C657,C661,C673,C676,C680,C685,C689,C693,C696,C705,C707)</f>
        <v>15546</v>
      </c>
      <c r="D638" s="134"/>
      <c r="E638" s="134"/>
    </row>
    <row r="639" spans="1:5" s="129" customFormat="1" ht="14.25">
      <c r="A639" s="134" t="s">
        <v>512</v>
      </c>
      <c r="B639" s="134">
        <f>SUM(B640:B643)</f>
        <v>169</v>
      </c>
      <c r="C639" s="134">
        <f>SUM(C640:C643)</f>
        <v>150</v>
      </c>
      <c r="D639" s="134"/>
      <c r="E639" s="134"/>
    </row>
    <row r="640" spans="1:5" s="129" customFormat="1" ht="14.25">
      <c r="A640" s="134" t="s">
        <v>64</v>
      </c>
      <c r="B640" s="134">
        <v>169</v>
      </c>
      <c r="C640" s="134">
        <v>150</v>
      </c>
      <c r="D640" s="134"/>
      <c r="E640" s="134"/>
    </row>
    <row r="641" spans="1:5" s="129" customFormat="1" ht="14.25">
      <c r="A641" s="134" t="s">
        <v>65</v>
      </c>
      <c r="B641" s="134"/>
      <c r="C641" s="134"/>
      <c r="D641" s="134"/>
      <c r="E641" s="134"/>
    </row>
    <row r="642" spans="1:5" s="129" customFormat="1" ht="14.25">
      <c r="A642" s="134" t="s">
        <v>66</v>
      </c>
      <c r="B642" s="134"/>
      <c r="C642" s="134"/>
      <c r="D642" s="134"/>
      <c r="E642" s="134"/>
    </row>
    <row r="643" spans="1:5" s="129" customFormat="1" ht="14.25">
      <c r="A643" s="134" t="s">
        <v>513</v>
      </c>
      <c r="B643" s="134"/>
      <c r="C643" s="134"/>
      <c r="D643" s="134"/>
      <c r="E643" s="134"/>
    </row>
    <row r="644" spans="1:5" s="129" customFormat="1" ht="14.25">
      <c r="A644" s="134" t="s">
        <v>514</v>
      </c>
      <c r="B644" s="134">
        <f>SUM(B645:B656)</f>
        <v>2310</v>
      </c>
      <c r="C644" s="134">
        <f>SUM(C645:C656)</f>
        <v>317</v>
      </c>
      <c r="D644" s="134"/>
      <c r="E644" s="134"/>
    </row>
    <row r="645" spans="1:5" s="129" customFormat="1" ht="14.25">
      <c r="A645" s="134" t="s">
        <v>515</v>
      </c>
      <c r="B645" s="134">
        <v>1798</v>
      </c>
      <c r="C645" s="134"/>
      <c r="D645" s="134"/>
      <c r="E645" s="134"/>
    </row>
    <row r="646" spans="1:5" s="129" customFormat="1" ht="14.25">
      <c r="A646" s="134" t="s">
        <v>516</v>
      </c>
      <c r="B646" s="134">
        <v>389</v>
      </c>
      <c r="C646" s="134"/>
      <c r="D646" s="134"/>
      <c r="E646" s="134"/>
    </row>
    <row r="647" spans="1:5" s="129" customFormat="1" ht="14.25">
      <c r="A647" s="134" t="s">
        <v>517</v>
      </c>
      <c r="B647" s="134"/>
      <c r="C647" s="134"/>
      <c r="D647" s="134"/>
      <c r="E647" s="134"/>
    </row>
    <row r="648" spans="1:5" s="129" customFormat="1" ht="14.25">
      <c r="A648" s="134" t="s">
        <v>518</v>
      </c>
      <c r="B648" s="137"/>
      <c r="C648" s="137"/>
      <c r="D648" s="137"/>
      <c r="E648" s="137"/>
    </row>
    <row r="649" spans="1:5" s="129" customFormat="1" ht="14.25">
      <c r="A649" s="134" t="s">
        <v>519</v>
      </c>
      <c r="B649" s="137"/>
      <c r="C649" s="137"/>
      <c r="D649" s="137"/>
      <c r="E649" s="137"/>
    </row>
    <row r="650" spans="1:5" s="129" customFormat="1" ht="14.25">
      <c r="A650" s="134" t="s">
        <v>520</v>
      </c>
      <c r="B650" s="137"/>
      <c r="C650" s="137"/>
      <c r="D650" s="137"/>
      <c r="E650" s="137"/>
    </row>
    <row r="651" spans="1:5" s="129" customFormat="1" ht="14.25">
      <c r="A651" s="134" t="s">
        <v>521</v>
      </c>
      <c r="B651" s="134"/>
      <c r="C651" s="134"/>
      <c r="D651" s="134"/>
      <c r="E651" s="134"/>
    </row>
    <row r="652" spans="1:5" s="129" customFormat="1" ht="14.25">
      <c r="A652" s="134" t="s">
        <v>522</v>
      </c>
      <c r="B652" s="134"/>
      <c r="C652" s="134"/>
      <c r="D652" s="134"/>
      <c r="E652" s="134"/>
    </row>
    <row r="653" spans="1:5" s="129" customFormat="1" ht="14.25">
      <c r="A653" s="134" t="s">
        <v>523</v>
      </c>
      <c r="B653" s="134"/>
      <c r="C653" s="134"/>
      <c r="D653" s="134"/>
      <c r="E653" s="134"/>
    </row>
    <row r="654" spans="1:5" s="129" customFormat="1" ht="14.25">
      <c r="A654" s="134" t="s">
        <v>524</v>
      </c>
      <c r="B654" s="134"/>
      <c r="C654" s="134"/>
      <c r="D654" s="134"/>
      <c r="E654" s="134"/>
    </row>
    <row r="655" spans="1:5" s="129" customFormat="1" ht="14.25">
      <c r="A655" s="134" t="s">
        <v>525</v>
      </c>
      <c r="B655" s="134"/>
      <c r="C655" s="134"/>
      <c r="D655" s="134"/>
      <c r="E655" s="134"/>
    </row>
    <row r="656" spans="1:5" s="129" customFormat="1" ht="14.25">
      <c r="A656" s="134" t="s">
        <v>526</v>
      </c>
      <c r="B656" s="134">
        <v>123</v>
      </c>
      <c r="C656" s="134">
        <v>317</v>
      </c>
      <c r="D656" s="134"/>
      <c r="E656" s="134"/>
    </row>
    <row r="657" spans="1:5" s="129" customFormat="1" ht="14.25">
      <c r="A657" s="134" t="s">
        <v>527</v>
      </c>
      <c r="B657" s="137">
        <f>SUM(B658:B660)</f>
        <v>3458</v>
      </c>
      <c r="C657" s="137">
        <f>SUM(C658:C660)</f>
        <v>434</v>
      </c>
      <c r="D657" s="137"/>
      <c r="E657" s="137"/>
    </row>
    <row r="658" spans="1:5" s="129" customFormat="1" ht="14.25">
      <c r="A658" s="134" t="s">
        <v>528</v>
      </c>
      <c r="B658" s="137"/>
      <c r="C658" s="137"/>
      <c r="D658" s="137"/>
      <c r="E658" s="137"/>
    </row>
    <row r="659" spans="1:5" s="129" customFormat="1" ht="14.25">
      <c r="A659" s="134" t="s">
        <v>529</v>
      </c>
      <c r="B659" s="137">
        <v>3013</v>
      </c>
      <c r="C659" s="137"/>
      <c r="D659" s="137"/>
      <c r="E659" s="137"/>
    </row>
    <row r="660" spans="1:5" s="129" customFormat="1" ht="14.25">
      <c r="A660" s="134" t="s">
        <v>530</v>
      </c>
      <c r="B660" s="137">
        <v>445</v>
      </c>
      <c r="C660" s="137">
        <v>434</v>
      </c>
      <c r="D660" s="137"/>
      <c r="E660" s="137"/>
    </row>
    <row r="661" spans="1:5" s="129" customFormat="1" ht="14.25">
      <c r="A661" s="134" t="s">
        <v>531</v>
      </c>
      <c r="B661" s="137">
        <f>SUM(B662:B672)</f>
        <v>1765</v>
      </c>
      <c r="C661" s="137">
        <f>SUM(C662:C672)</f>
        <v>1875</v>
      </c>
      <c r="D661" s="137"/>
      <c r="E661" s="137"/>
    </row>
    <row r="662" spans="1:5" s="129" customFormat="1" ht="14.25">
      <c r="A662" s="134" t="s">
        <v>532</v>
      </c>
      <c r="B662" s="134">
        <v>407</v>
      </c>
      <c r="C662" s="137"/>
      <c r="D662" s="137"/>
      <c r="E662" s="137"/>
    </row>
    <row r="663" spans="1:5" s="129" customFormat="1" ht="14.25">
      <c r="A663" s="134" t="s">
        <v>533</v>
      </c>
      <c r="B663" s="134">
        <v>91</v>
      </c>
      <c r="C663" s="137"/>
      <c r="D663" s="137"/>
      <c r="E663" s="137"/>
    </row>
    <row r="664" spans="1:5" s="129" customFormat="1" ht="14.25">
      <c r="A664" s="134" t="s">
        <v>534</v>
      </c>
      <c r="B664" s="134">
        <v>259</v>
      </c>
      <c r="C664" s="137"/>
      <c r="D664" s="137"/>
      <c r="E664" s="137"/>
    </row>
    <row r="665" spans="1:5" s="129" customFormat="1" ht="14.25">
      <c r="A665" s="134" t="s">
        <v>535</v>
      </c>
      <c r="B665" s="137"/>
      <c r="C665" s="137"/>
      <c r="D665" s="137"/>
      <c r="E665" s="137"/>
    </row>
    <row r="666" spans="1:5" s="129" customFormat="1" ht="14.25">
      <c r="A666" s="134" t="s">
        <v>536</v>
      </c>
      <c r="B666" s="134"/>
      <c r="C666" s="134"/>
      <c r="D666" s="134"/>
      <c r="E666" s="134"/>
    </row>
    <row r="667" spans="1:5" s="129" customFormat="1" ht="14.25">
      <c r="A667" s="134" t="s">
        <v>537</v>
      </c>
      <c r="B667" s="134"/>
      <c r="C667" s="134"/>
      <c r="D667" s="134"/>
      <c r="E667" s="134"/>
    </row>
    <row r="668" spans="1:5" s="129" customFormat="1" ht="14.25">
      <c r="A668" s="134" t="s">
        <v>538</v>
      </c>
      <c r="B668" s="134"/>
      <c r="C668" s="134"/>
      <c r="D668" s="134"/>
      <c r="E668" s="134"/>
    </row>
    <row r="669" spans="1:5" s="129" customFormat="1" ht="14.25">
      <c r="A669" s="134" t="s">
        <v>539</v>
      </c>
      <c r="B669" s="134">
        <v>939</v>
      </c>
      <c r="C669" s="134">
        <v>1713</v>
      </c>
      <c r="D669" s="134"/>
      <c r="E669" s="134"/>
    </row>
    <row r="670" spans="1:5" s="129" customFormat="1" ht="14.25">
      <c r="A670" s="134" t="s">
        <v>540</v>
      </c>
      <c r="B670" s="134">
        <v>69</v>
      </c>
      <c r="C670" s="134">
        <v>162</v>
      </c>
      <c r="D670" s="134"/>
      <c r="E670" s="134"/>
    </row>
    <row r="671" spans="1:5" s="129" customFormat="1" ht="14.25">
      <c r="A671" s="134" t="s">
        <v>541</v>
      </c>
      <c r="B671" s="134"/>
      <c r="C671" s="134"/>
      <c r="D671" s="134"/>
      <c r="E671" s="134"/>
    </row>
    <row r="672" spans="1:5" s="129" customFormat="1" ht="14.25">
      <c r="A672" s="134" t="s">
        <v>542</v>
      </c>
      <c r="B672" s="134"/>
      <c r="C672" s="134"/>
      <c r="D672" s="134"/>
      <c r="E672" s="134"/>
    </row>
    <row r="673" spans="1:5" s="129" customFormat="1" ht="14.25">
      <c r="A673" s="134" t="s">
        <v>543</v>
      </c>
      <c r="B673" s="134">
        <f>SUM(B674:B675)</f>
        <v>15</v>
      </c>
      <c r="C673" s="134">
        <f>SUM(C674:C675)</f>
        <v>0</v>
      </c>
      <c r="D673" s="134"/>
      <c r="E673" s="134"/>
    </row>
    <row r="674" spans="1:5" s="129" customFormat="1" ht="14.25">
      <c r="A674" s="134" t="s">
        <v>544</v>
      </c>
      <c r="B674" s="134">
        <v>15</v>
      </c>
      <c r="C674" s="134"/>
      <c r="D674" s="134"/>
      <c r="E674" s="134"/>
    </row>
    <row r="675" spans="1:5" s="129" customFormat="1" ht="14.25">
      <c r="A675" s="134" t="s">
        <v>545</v>
      </c>
      <c r="B675" s="134"/>
      <c r="C675" s="134"/>
      <c r="D675" s="134"/>
      <c r="E675" s="134"/>
    </row>
    <row r="676" spans="1:5" s="129" customFormat="1" ht="14.25">
      <c r="A676" s="134" t="s">
        <v>546</v>
      </c>
      <c r="B676" s="134">
        <f>SUM(B677:B679)</f>
        <v>4111</v>
      </c>
      <c r="C676" s="134">
        <f>SUM(C677:C679)</f>
        <v>401</v>
      </c>
      <c r="D676" s="134"/>
      <c r="E676" s="134"/>
    </row>
    <row r="677" spans="1:5" s="129" customFormat="1" ht="14.25">
      <c r="A677" s="134" t="s">
        <v>547</v>
      </c>
      <c r="B677" s="134">
        <v>162</v>
      </c>
      <c r="C677" s="134"/>
      <c r="D677" s="134"/>
      <c r="E677" s="134"/>
    </row>
    <row r="678" spans="1:5" s="129" customFormat="1" ht="14.25">
      <c r="A678" s="134" t="s">
        <v>548</v>
      </c>
      <c r="B678" s="134">
        <v>1928</v>
      </c>
      <c r="C678" s="134">
        <v>268</v>
      </c>
      <c r="D678" s="134"/>
      <c r="E678" s="134"/>
    </row>
    <row r="679" spans="1:5" s="129" customFormat="1" ht="14.25">
      <c r="A679" s="134" t="s">
        <v>549</v>
      </c>
      <c r="B679" s="134">
        <v>2021</v>
      </c>
      <c r="C679" s="134">
        <v>133</v>
      </c>
      <c r="D679" s="134"/>
      <c r="E679" s="134"/>
    </row>
    <row r="680" spans="1:5" s="129" customFormat="1" ht="14.25">
      <c r="A680" s="134" t="s">
        <v>550</v>
      </c>
      <c r="B680" s="134">
        <f>SUM(B681:B684)</f>
        <v>4</v>
      </c>
      <c r="C680" s="134">
        <f>SUM(C681:C684)</f>
        <v>0</v>
      </c>
      <c r="D680" s="134"/>
      <c r="E680" s="134"/>
    </row>
    <row r="681" spans="1:5" s="129" customFormat="1" ht="14.25">
      <c r="A681" s="134" t="s">
        <v>551</v>
      </c>
      <c r="B681" s="134">
        <v>4</v>
      </c>
      <c r="C681" s="134"/>
      <c r="D681" s="134"/>
      <c r="E681" s="134"/>
    </row>
    <row r="682" spans="1:5" s="129" customFormat="1" ht="14.25">
      <c r="A682" s="134" t="s">
        <v>552</v>
      </c>
      <c r="B682" s="134"/>
      <c r="C682" s="134"/>
      <c r="D682" s="134"/>
      <c r="E682" s="134"/>
    </row>
    <row r="683" spans="1:5" s="129" customFormat="1" ht="14.25">
      <c r="A683" s="134" t="s">
        <v>553</v>
      </c>
      <c r="B683" s="134"/>
      <c r="C683" s="134"/>
      <c r="D683" s="134"/>
      <c r="E683" s="134"/>
    </row>
    <row r="684" spans="1:5" s="129" customFormat="1" ht="14.25">
      <c r="A684" s="134" t="s">
        <v>554</v>
      </c>
      <c r="B684" s="134"/>
      <c r="C684" s="134"/>
      <c r="D684" s="134"/>
      <c r="E684" s="134"/>
    </row>
    <row r="685" spans="1:5" s="129" customFormat="1" ht="14.25">
      <c r="A685" s="134" t="s">
        <v>555</v>
      </c>
      <c r="B685" s="134">
        <f>SUM(B686:B688)</f>
        <v>115</v>
      </c>
      <c r="C685" s="134">
        <f>SUM(C686:C688)</f>
        <v>8439</v>
      </c>
      <c r="D685" s="134"/>
      <c r="E685" s="134"/>
    </row>
    <row r="686" spans="1:5" s="129" customFormat="1" ht="14.25">
      <c r="A686" s="134" t="s">
        <v>556</v>
      </c>
      <c r="B686" s="134"/>
      <c r="C686" s="134"/>
      <c r="D686" s="134"/>
      <c r="E686" s="134"/>
    </row>
    <row r="687" spans="1:5" s="129" customFormat="1" ht="14.25">
      <c r="A687" s="134" t="s">
        <v>557</v>
      </c>
      <c r="B687" s="134">
        <v>115</v>
      </c>
      <c r="C687" s="134">
        <v>8439</v>
      </c>
      <c r="D687" s="134"/>
      <c r="E687" s="134"/>
    </row>
    <row r="688" spans="1:5" s="129" customFormat="1" ht="14.25">
      <c r="A688" s="134" t="s">
        <v>558</v>
      </c>
      <c r="B688" s="134"/>
      <c r="C688" s="134"/>
      <c r="D688" s="134"/>
      <c r="E688" s="134"/>
    </row>
    <row r="689" spans="1:5" s="129" customFormat="1" ht="14.25">
      <c r="A689" s="134" t="s">
        <v>559</v>
      </c>
      <c r="B689" s="134">
        <f>SUM(B690:B692)</f>
        <v>826</v>
      </c>
      <c r="C689" s="134">
        <f>SUM(C690:C692)</f>
        <v>3930</v>
      </c>
      <c r="D689" s="134"/>
      <c r="E689" s="134"/>
    </row>
    <row r="690" spans="1:5" s="129" customFormat="1" ht="14.25">
      <c r="A690" s="134" t="s">
        <v>560</v>
      </c>
      <c r="B690" s="134">
        <v>826</v>
      </c>
      <c r="C690" s="134">
        <v>3930</v>
      </c>
      <c r="D690" s="134"/>
      <c r="E690" s="134"/>
    </row>
    <row r="691" spans="1:5" s="129" customFormat="1" ht="14.25">
      <c r="A691" s="134" t="s">
        <v>561</v>
      </c>
      <c r="B691" s="134"/>
      <c r="C691" s="134"/>
      <c r="D691" s="134"/>
      <c r="E691" s="134"/>
    </row>
    <row r="692" spans="1:5" s="129" customFormat="1" ht="14.25">
      <c r="A692" s="134" t="s">
        <v>562</v>
      </c>
      <c r="B692" s="134"/>
      <c r="C692" s="134"/>
      <c r="D692" s="134"/>
      <c r="E692" s="134"/>
    </row>
    <row r="693" spans="1:5" s="129" customFormat="1" ht="14.25">
      <c r="A693" s="134" t="s">
        <v>563</v>
      </c>
      <c r="B693" s="134">
        <f>SUM(B694:B695)</f>
        <v>0</v>
      </c>
      <c r="C693" s="134">
        <f>SUM(C694:C695)</f>
        <v>0</v>
      </c>
      <c r="D693" s="134"/>
      <c r="E693" s="134"/>
    </row>
    <row r="694" spans="1:5" s="129" customFormat="1" ht="14.25">
      <c r="A694" s="134" t="s">
        <v>564</v>
      </c>
      <c r="B694" s="134"/>
      <c r="C694" s="134"/>
      <c r="D694" s="134"/>
      <c r="E694" s="134"/>
    </row>
    <row r="695" spans="1:5" s="129" customFormat="1" ht="14.25">
      <c r="A695" s="134" t="s">
        <v>565</v>
      </c>
      <c r="B695" s="134"/>
      <c r="C695" s="134"/>
      <c r="D695" s="134"/>
      <c r="E695" s="134"/>
    </row>
    <row r="696" spans="1:5" s="129" customFormat="1" ht="14.25">
      <c r="A696" s="137" t="s">
        <v>566</v>
      </c>
      <c r="B696" s="134">
        <f>SUM(B697:B704)</f>
        <v>0</v>
      </c>
      <c r="C696" s="134">
        <f>SUM(C697:C704)</f>
        <v>0</v>
      </c>
      <c r="D696" s="134"/>
      <c r="E696" s="134"/>
    </row>
    <row r="697" spans="1:5" s="129" customFormat="1" ht="14.25">
      <c r="A697" s="137" t="s">
        <v>64</v>
      </c>
      <c r="B697" s="134"/>
      <c r="C697" s="134"/>
      <c r="D697" s="134"/>
      <c r="E697" s="134"/>
    </row>
    <row r="698" spans="1:5" s="129" customFormat="1" ht="14.25">
      <c r="A698" s="137" t="s">
        <v>65</v>
      </c>
      <c r="B698" s="134"/>
      <c r="C698" s="134"/>
      <c r="D698" s="134"/>
      <c r="E698" s="134"/>
    </row>
    <row r="699" spans="1:5" s="129" customFormat="1" ht="14.25">
      <c r="A699" s="137" t="s">
        <v>66</v>
      </c>
      <c r="B699" s="134"/>
      <c r="C699" s="134"/>
      <c r="D699" s="134"/>
      <c r="E699" s="134"/>
    </row>
    <row r="700" spans="1:5" s="129" customFormat="1" ht="14.25">
      <c r="A700" s="137" t="s">
        <v>106</v>
      </c>
      <c r="B700" s="134"/>
      <c r="C700" s="134"/>
      <c r="D700" s="134"/>
      <c r="E700" s="134"/>
    </row>
    <row r="701" spans="1:5" s="129" customFormat="1" ht="14.25">
      <c r="A701" s="137" t="s">
        <v>567</v>
      </c>
      <c r="B701" s="134"/>
      <c r="C701" s="134"/>
      <c r="D701" s="134"/>
      <c r="E701" s="134"/>
    </row>
    <row r="702" spans="1:5" s="129" customFormat="1" ht="14.25">
      <c r="A702" s="137" t="s">
        <v>568</v>
      </c>
      <c r="B702" s="134"/>
      <c r="C702" s="134"/>
      <c r="D702" s="134"/>
      <c r="E702" s="134"/>
    </row>
    <row r="703" spans="1:5" s="129" customFormat="1" ht="14.25">
      <c r="A703" s="137" t="s">
        <v>73</v>
      </c>
      <c r="B703" s="134"/>
      <c r="C703" s="134"/>
      <c r="D703" s="134"/>
      <c r="E703" s="134"/>
    </row>
    <row r="704" spans="1:5" s="129" customFormat="1" ht="14.25">
      <c r="A704" s="137" t="s">
        <v>569</v>
      </c>
      <c r="B704" s="134"/>
      <c r="C704" s="134"/>
      <c r="D704" s="134"/>
      <c r="E704" s="134"/>
    </row>
    <row r="705" spans="1:5" s="129" customFormat="1" ht="14.25">
      <c r="A705" s="137" t="s">
        <v>570</v>
      </c>
      <c r="B705" s="134">
        <f>SUM(B706)</f>
        <v>0</v>
      </c>
      <c r="C705" s="134">
        <f>SUM(C706)</f>
        <v>0</v>
      </c>
      <c r="D705" s="134"/>
      <c r="E705" s="134"/>
    </row>
    <row r="706" spans="1:5" s="129" customFormat="1" ht="14.25">
      <c r="A706" s="137" t="s">
        <v>571</v>
      </c>
      <c r="B706" s="134"/>
      <c r="C706" s="134"/>
      <c r="D706" s="134"/>
      <c r="E706" s="134"/>
    </row>
    <row r="707" spans="1:5" s="129" customFormat="1" ht="14.25">
      <c r="A707" s="263" t="s">
        <v>572</v>
      </c>
      <c r="B707" s="134">
        <f>SUM(B708)</f>
        <v>0</v>
      </c>
      <c r="C707" s="134">
        <f>SUM(C708)</f>
        <v>0</v>
      </c>
      <c r="D707" s="134"/>
      <c r="E707" s="134"/>
    </row>
    <row r="708" spans="1:5" s="129" customFormat="1" ht="14.25">
      <c r="A708" s="263" t="s">
        <v>573</v>
      </c>
      <c r="B708" s="134"/>
      <c r="C708" s="134"/>
      <c r="D708" s="134"/>
      <c r="E708" s="134"/>
    </row>
    <row r="709" spans="1:5" s="129" customFormat="1" ht="14.25">
      <c r="A709" s="264" t="s">
        <v>574</v>
      </c>
      <c r="B709" s="134">
        <f>SUM(B710,B719,B723,B731,B737,B744,B750,B753,B756,B757,B758,B764,B765,B766,B781)</f>
        <v>4020</v>
      </c>
      <c r="C709" s="134">
        <f>SUM(C710,C719,C723,C731,C737,C744,C750,C753,C756,C757,C758,C764,C765,C766,C781)</f>
        <v>180</v>
      </c>
      <c r="D709" s="134"/>
      <c r="E709" s="134"/>
    </row>
    <row r="710" spans="1:5" s="129" customFormat="1" ht="14.25">
      <c r="A710" s="264" t="s">
        <v>575</v>
      </c>
      <c r="B710" s="134">
        <f>SUM(B711:B718)</f>
        <v>195</v>
      </c>
      <c r="C710" s="134">
        <f>SUM(C711:C718)</f>
        <v>180</v>
      </c>
      <c r="D710" s="134"/>
      <c r="E710" s="134"/>
    </row>
    <row r="711" spans="1:5" s="129" customFormat="1" ht="14.25">
      <c r="A711" s="264" t="s">
        <v>64</v>
      </c>
      <c r="B711" s="134">
        <v>195</v>
      </c>
      <c r="C711" s="134">
        <v>180</v>
      </c>
      <c r="D711" s="134"/>
      <c r="E711" s="134"/>
    </row>
    <row r="712" spans="1:5" s="129" customFormat="1" ht="14.25">
      <c r="A712" s="264" t="s">
        <v>65</v>
      </c>
      <c r="B712" s="134"/>
      <c r="C712" s="134"/>
      <c r="D712" s="134"/>
      <c r="E712" s="134"/>
    </row>
    <row r="713" spans="1:5" s="129" customFormat="1" ht="14.25">
      <c r="A713" s="264" t="s">
        <v>66</v>
      </c>
      <c r="B713" s="134"/>
      <c r="C713" s="134"/>
      <c r="D713" s="134"/>
      <c r="E713" s="134"/>
    </row>
    <row r="714" spans="1:5" s="129" customFormat="1" ht="14.25">
      <c r="A714" s="264" t="s">
        <v>576</v>
      </c>
      <c r="B714" s="134"/>
      <c r="C714" s="134"/>
      <c r="D714" s="134"/>
      <c r="E714" s="134"/>
    </row>
    <row r="715" spans="1:5" s="129" customFormat="1" ht="14.25">
      <c r="A715" s="264" t="s">
        <v>577</v>
      </c>
      <c r="B715" s="134"/>
      <c r="C715" s="134"/>
      <c r="D715" s="134"/>
      <c r="E715" s="134"/>
    </row>
    <row r="716" spans="1:5" s="129" customFormat="1" ht="14.25">
      <c r="A716" s="264" t="s">
        <v>578</v>
      </c>
      <c r="B716" s="134"/>
      <c r="C716" s="134"/>
      <c r="D716" s="134"/>
      <c r="E716" s="134"/>
    </row>
    <row r="717" spans="1:5" s="129" customFormat="1" ht="14.25">
      <c r="A717" s="264" t="s">
        <v>579</v>
      </c>
      <c r="B717" s="134"/>
      <c r="C717" s="134"/>
      <c r="D717" s="134"/>
      <c r="E717" s="134"/>
    </row>
    <row r="718" spans="1:5" s="129" customFormat="1" ht="14.25">
      <c r="A718" s="264" t="s">
        <v>580</v>
      </c>
      <c r="B718" s="134"/>
      <c r="C718" s="134"/>
      <c r="D718" s="134"/>
      <c r="E718" s="134"/>
    </row>
    <row r="719" spans="1:5" s="129" customFormat="1" ht="14.25">
      <c r="A719" s="264" t="s">
        <v>581</v>
      </c>
      <c r="B719" s="137">
        <f>SUM(B720:B722)</f>
        <v>0</v>
      </c>
      <c r="C719" s="137">
        <f>SUM(C720:C722)</f>
        <v>0</v>
      </c>
      <c r="D719" s="137"/>
      <c r="E719" s="137"/>
    </row>
    <row r="720" spans="1:5" s="129" customFormat="1" ht="14.25">
      <c r="A720" s="264" t="s">
        <v>582</v>
      </c>
      <c r="B720" s="137"/>
      <c r="C720" s="137"/>
      <c r="D720" s="137"/>
      <c r="E720" s="137"/>
    </row>
    <row r="721" spans="1:5" s="129" customFormat="1" ht="14.25">
      <c r="A721" s="264" t="s">
        <v>583</v>
      </c>
      <c r="B721" s="137"/>
      <c r="C721" s="137"/>
      <c r="D721" s="137"/>
      <c r="E721" s="137"/>
    </row>
    <row r="722" spans="1:5" s="129" customFormat="1" ht="14.25">
      <c r="A722" s="264" t="s">
        <v>584</v>
      </c>
      <c r="B722" s="137"/>
      <c r="C722" s="137"/>
      <c r="D722" s="137"/>
      <c r="E722" s="137"/>
    </row>
    <row r="723" spans="1:5" s="129" customFormat="1" ht="14.25">
      <c r="A723" s="264" t="s">
        <v>585</v>
      </c>
      <c r="B723" s="137">
        <f>SUM(B724:B730)</f>
        <v>102</v>
      </c>
      <c r="C723" s="137">
        <f>SUM(C724:C730)</f>
        <v>0</v>
      </c>
      <c r="D723" s="137"/>
      <c r="E723" s="137"/>
    </row>
    <row r="724" spans="1:5" s="129" customFormat="1" ht="14.25">
      <c r="A724" s="264" t="s">
        <v>586</v>
      </c>
      <c r="B724" s="137">
        <v>4</v>
      </c>
      <c r="C724" s="137"/>
      <c r="D724" s="137"/>
      <c r="E724" s="137"/>
    </row>
    <row r="725" spans="1:5" s="129" customFormat="1" ht="14.25">
      <c r="A725" s="264" t="s">
        <v>587</v>
      </c>
      <c r="B725" s="137">
        <v>98</v>
      </c>
      <c r="C725" s="137"/>
      <c r="D725" s="137"/>
      <c r="E725" s="137"/>
    </row>
    <row r="726" spans="1:5" s="129" customFormat="1" ht="14.25">
      <c r="A726" s="264" t="s">
        <v>588</v>
      </c>
      <c r="B726" s="137"/>
      <c r="C726" s="137"/>
      <c r="D726" s="137"/>
      <c r="E726" s="137"/>
    </row>
    <row r="727" spans="1:5" s="129" customFormat="1" ht="14.25">
      <c r="A727" s="264" t="s">
        <v>589</v>
      </c>
      <c r="B727" s="137"/>
      <c r="C727" s="137"/>
      <c r="D727" s="137"/>
      <c r="E727" s="137"/>
    </row>
    <row r="728" spans="1:5" s="129" customFormat="1" ht="14.25">
      <c r="A728" s="264" t="s">
        <v>590</v>
      </c>
      <c r="B728" s="137"/>
      <c r="C728" s="137"/>
      <c r="D728" s="137"/>
      <c r="E728" s="137"/>
    </row>
    <row r="729" spans="1:5" s="129" customFormat="1" ht="14.25">
      <c r="A729" s="264" t="s">
        <v>591</v>
      </c>
      <c r="B729" s="137"/>
      <c r="C729" s="137"/>
      <c r="D729" s="137"/>
      <c r="E729" s="137"/>
    </row>
    <row r="730" spans="1:5" s="129" customFormat="1" ht="14.25">
      <c r="A730" s="264" t="s">
        <v>592</v>
      </c>
      <c r="B730" s="137"/>
      <c r="C730" s="137"/>
      <c r="D730" s="137"/>
      <c r="E730" s="137"/>
    </row>
    <row r="731" spans="1:5" s="129" customFormat="1" ht="14.25">
      <c r="A731" s="264" t="s">
        <v>593</v>
      </c>
      <c r="B731" s="137">
        <f>SUM(B732:B736)</f>
        <v>129</v>
      </c>
      <c r="C731" s="137">
        <f>SUM(C732:C736)</f>
        <v>0</v>
      </c>
      <c r="D731" s="137"/>
      <c r="E731" s="137"/>
    </row>
    <row r="732" spans="1:5" s="129" customFormat="1" ht="14.25">
      <c r="A732" s="264" t="s">
        <v>594</v>
      </c>
      <c r="B732" s="137"/>
      <c r="C732" s="137"/>
      <c r="D732" s="137"/>
      <c r="E732" s="137"/>
    </row>
    <row r="733" spans="1:5" s="129" customFormat="1" ht="14.25">
      <c r="A733" s="264" t="s">
        <v>595</v>
      </c>
      <c r="B733" s="137">
        <v>129</v>
      </c>
      <c r="C733" s="137"/>
      <c r="D733" s="137"/>
      <c r="E733" s="137"/>
    </row>
    <row r="734" spans="1:5" s="129" customFormat="1" ht="14.25">
      <c r="A734" s="264" t="s">
        <v>596</v>
      </c>
      <c r="B734" s="137"/>
      <c r="C734" s="137"/>
      <c r="D734" s="137"/>
      <c r="E734" s="137"/>
    </row>
    <row r="735" spans="1:5" s="129" customFormat="1" ht="14.25">
      <c r="A735" s="264" t="s">
        <v>597</v>
      </c>
      <c r="B735" s="137"/>
      <c r="C735" s="137"/>
      <c r="D735" s="137"/>
      <c r="E735" s="137"/>
    </row>
    <row r="736" spans="1:5" s="129" customFormat="1" ht="14.25">
      <c r="A736" s="264" t="s">
        <v>598</v>
      </c>
      <c r="B736" s="137"/>
      <c r="C736" s="137"/>
      <c r="D736" s="137"/>
      <c r="E736" s="137"/>
    </row>
    <row r="737" spans="1:5" s="129" customFormat="1" ht="14.25">
      <c r="A737" s="264" t="s">
        <v>599</v>
      </c>
      <c r="B737" s="134">
        <f>SUM(B738:B743)</f>
        <v>0</v>
      </c>
      <c r="C737" s="134">
        <f>SUM(C738:C743)</f>
        <v>0</v>
      </c>
      <c r="D737" s="134"/>
      <c r="E737" s="134"/>
    </row>
    <row r="738" spans="1:5" s="129" customFormat="1" ht="14.25">
      <c r="A738" s="264" t="s">
        <v>600</v>
      </c>
      <c r="B738" s="134"/>
      <c r="C738" s="134"/>
      <c r="D738" s="134"/>
      <c r="E738" s="134"/>
    </row>
    <row r="739" spans="1:5" s="129" customFormat="1" ht="14.25">
      <c r="A739" s="264" t="s">
        <v>601</v>
      </c>
      <c r="B739" s="134"/>
      <c r="C739" s="134"/>
      <c r="D739" s="134"/>
      <c r="E739" s="134"/>
    </row>
    <row r="740" spans="1:5" s="129" customFormat="1" ht="14.25">
      <c r="A740" s="264" t="s">
        <v>602</v>
      </c>
      <c r="B740" s="134"/>
      <c r="C740" s="134"/>
      <c r="D740" s="134"/>
      <c r="E740" s="134"/>
    </row>
    <row r="741" spans="1:5" s="129" customFormat="1" ht="14.25">
      <c r="A741" s="264" t="s">
        <v>603</v>
      </c>
      <c r="B741" s="134"/>
      <c r="C741" s="134"/>
      <c r="D741" s="134"/>
      <c r="E741" s="134"/>
    </row>
    <row r="742" spans="1:5" s="129" customFormat="1" ht="14.25">
      <c r="A742" s="264" t="s">
        <v>604</v>
      </c>
      <c r="B742" s="134"/>
      <c r="C742" s="134"/>
      <c r="D742" s="134"/>
      <c r="E742" s="134"/>
    </row>
    <row r="743" spans="1:5" s="129" customFormat="1" ht="14.25">
      <c r="A743" s="264" t="s">
        <v>605</v>
      </c>
      <c r="B743" s="134"/>
      <c r="C743" s="134"/>
      <c r="D743" s="134"/>
      <c r="E743" s="134"/>
    </row>
    <row r="744" spans="1:5" s="129" customFormat="1" ht="14.25">
      <c r="A744" s="264" t="s">
        <v>606</v>
      </c>
      <c r="B744" s="134">
        <f>SUM(B745:B749)</f>
        <v>2757</v>
      </c>
      <c r="C744" s="134">
        <f>SUM(C745:C749)</f>
        <v>0</v>
      </c>
      <c r="D744" s="134"/>
      <c r="E744" s="134"/>
    </row>
    <row r="745" spans="1:5" s="129" customFormat="1" ht="14.25">
      <c r="A745" s="264" t="s">
        <v>607</v>
      </c>
      <c r="B745" s="134">
        <v>1363</v>
      </c>
      <c r="C745" s="134"/>
      <c r="D745" s="134"/>
      <c r="E745" s="134"/>
    </row>
    <row r="746" spans="1:5" s="129" customFormat="1" ht="14.25">
      <c r="A746" s="264" t="s">
        <v>608</v>
      </c>
      <c r="B746" s="134"/>
      <c r="C746" s="134"/>
      <c r="D746" s="134"/>
      <c r="E746" s="134"/>
    </row>
    <row r="747" spans="1:5" s="129" customFormat="1" ht="14.25">
      <c r="A747" s="264" t="s">
        <v>609</v>
      </c>
      <c r="B747" s="134"/>
      <c r="C747" s="134"/>
      <c r="D747" s="134"/>
      <c r="E747" s="134"/>
    </row>
    <row r="748" spans="1:5" s="129" customFormat="1" ht="14.25">
      <c r="A748" s="264" t="s">
        <v>610</v>
      </c>
      <c r="B748" s="134"/>
      <c r="C748" s="134"/>
      <c r="D748" s="134"/>
      <c r="E748" s="134"/>
    </row>
    <row r="749" spans="1:5" s="129" customFormat="1" ht="14.25">
      <c r="A749" s="264" t="s">
        <v>611</v>
      </c>
      <c r="B749" s="134">
        <v>1394</v>
      </c>
      <c r="C749" s="134"/>
      <c r="D749" s="134"/>
      <c r="E749" s="134"/>
    </row>
    <row r="750" spans="1:5" s="129" customFormat="1" ht="14.25">
      <c r="A750" s="264" t="s">
        <v>612</v>
      </c>
      <c r="B750" s="134">
        <f>SUM(B751:B752)</f>
        <v>139</v>
      </c>
      <c r="C750" s="134">
        <f>SUM(C751:C752)</f>
        <v>0</v>
      </c>
      <c r="D750" s="134"/>
      <c r="E750" s="134"/>
    </row>
    <row r="751" spans="1:5" s="129" customFormat="1" ht="14.25">
      <c r="A751" s="264" t="s">
        <v>613</v>
      </c>
      <c r="B751" s="134"/>
      <c r="C751" s="134"/>
      <c r="D751" s="134"/>
      <c r="E751" s="134"/>
    </row>
    <row r="752" spans="1:5" s="129" customFormat="1" ht="14.25">
      <c r="A752" s="264" t="s">
        <v>614</v>
      </c>
      <c r="B752" s="134">
        <v>139</v>
      </c>
      <c r="C752" s="134"/>
      <c r="D752" s="134"/>
      <c r="E752" s="134"/>
    </row>
    <row r="753" spans="1:5" s="129" customFormat="1" ht="14.25">
      <c r="A753" s="264" t="s">
        <v>615</v>
      </c>
      <c r="B753" s="134">
        <f>SUM(B754:B755)</f>
        <v>0</v>
      </c>
      <c r="C753" s="134">
        <f>SUM(C754:C755)</f>
        <v>0</v>
      </c>
      <c r="D753" s="134"/>
      <c r="E753" s="134"/>
    </row>
    <row r="754" spans="1:5" s="129" customFormat="1" ht="14.25">
      <c r="A754" s="264" t="s">
        <v>616</v>
      </c>
      <c r="B754" s="134"/>
      <c r="C754" s="134"/>
      <c r="D754" s="134"/>
      <c r="E754" s="134"/>
    </row>
    <row r="755" spans="1:5" s="129" customFormat="1" ht="14.25">
      <c r="A755" s="264" t="s">
        <v>617</v>
      </c>
      <c r="B755" s="134"/>
      <c r="C755" s="134"/>
      <c r="D755" s="134"/>
      <c r="E755" s="134"/>
    </row>
    <row r="756" spans="1:5" s="129" customFormat="1" ht="14.25">
      <c r="A756" s="264" t="s">
        <v>618</v>
      </c>
      <c r="B756" s="134"/>
      <c r="C756" s="134"/>
      <c r="D756" s="134"/>
      <c r="E756" s="134"/>
    </row>
    <row r="757" spans="1:5" s="129" customFormat="1" ht="14.25">
      <c r="A757" s="264" t="s">
        <v>619</v>
      </c>
      <c r="B757" s="134"/>
      <c r="C757" s="134"/>
      <c r="D757" s="134"/>
      <c r="E757" s="134"/>
    </row>
    <row r="758" spans="1:5" s="129" customFormat="1" ht="14.25">
      <c r="A758" s="264" t="s">
        <v>620</v>
      </c>
      <c r="B758" s="134">
        <f>SUM(B759:B763)</f>
        <v>0</v>
      </c>
      <c r="C758" s="134">
        <f>SUM(C759:C763)</f>
        <v>0</v>
      </c>
      <c r="D758" s="134"/>
      <c r="E758" s="134"/>
    </row>
    <row r="759" spans="1:5" s="129" customFormat="1" ht="14.25">
      <c r="A759" s="264" t="s">
        <v>621</v>
      </c>
      <c r="B759" s="134"/>
      <c r="C759" s="134"/>
      <c r="D759" s="134"/>
      <c r="E759" s="134"/>
    </row>
    <row r="760" spans="1:5" s="129" customFormat="1" ht="14.25">
      <c r="A760" s="264" t="s">
        <v>622</v>
      </c>
      <c r="B760" s="134"/>
      <c r="C760" s="134"/>
      <c r="D760" s="134"/>
      <c r="E760" s="134"/>
    </row>
    <row r="761" spans="1:5" s="129" customFormat="1" ht="14.25">
      <c r="A761" s="264" t="s">
        <v>623</v>
      </c>
      <c r="B761" s="134"/>
      <c r="C761" s="134"/>
      <c r="D761" s="134"/>
      <c r="E761" s="134"/>
    </row>
    <row r="762" spans="1:5" s="129" customFormat="1" ht="14.25">
      <c r="A762" s="264" t="s">
        <v>624</v>
      </c>
      <c r="B762" s="134"/>
      <c r="C762" s="134"/>
      <c r="D762" s="134"/>
      <c r="E762" s="134"/>
    </row>
    <row r="763" spans="1:5" s="129" customFormat="1" ht="14.25">
      <c r="A763" s="264" t="s">
        <v>625</v>
      </c>
      <c r="B763" s="134"/>
      <c r="C763" s="134"/>
      <c r="D763" s="134"/>
      <c r="E763" s="134"/>
    </row>
    <row r="764" spans="1:5" s="129" customFormat="1" ht="14.25">
      <c r="A764" s="264" t="s">
        <v>626</v>
      </c>
      <c r="B764" s="134"/>
      <c r="C764" s="134"/>
      <c r="D764" s="134"/>
      <c r="E764" s="134"/>
    </row>
    <row r="765" spans="1:5" s="129" customFormat="1" ht="14.25">
      <c r="A765" s="264" t="s">
        <v>627</v>
      </c>
      <c r="B765" s="134"/>
      <c r="C765" s="134"/>
      <c r="D765" s="134"/>
      <c r="E765" s="134"/>
    </row>
    <row r="766" spans="1:5" s="129" customFormat="1" ht="14.25">
      <c r="A766" s="264" t="s">
        <v>628</v>
      </c>
      <c r="B766" s="134">
        <f>SUM(B767:B780)</f>
        <v>0</v>
      </c>
      <c r="C766" s="134">
        <f>SUM(C767:C780)</f>
        <v>0</v>
      </c>
      <c r="D766" s="134"/>
      <c r="E766" s="134"/>
    </row>
    <row r="767" spans="1:5" s="129" customFormat="1" ht="14.25">
      <c r="A767" s="264" t="s">
        <v>64</v>
      </c>
      <c r="B767" s="134"/>
      <c r="C767" s="134"/>
      <c r="D767" s="134"/>
      <c r="E767" s="134"/>
    </row>
    <row r="768" spans="1:5" s="129" customFormat="1" ht="14.25">
      <c r="A768" s="264" t="s">
        <v>65</v>
      </c>
      <c r="B768" s="134"/>
      <c r="C768" s="134"/>
      <c r="D768" s="134"/>
      <c r="E768" s="134"/>
    </row>
    <row r="769" spans="1:5" s="129" customFormat="1" ht="14.25">
      <c r="A769" s="264" t="s">
        <v>66</v>
      </c>
      <c r="B769" s="134"/>
      <c r="C769" s="134"/>
      <c r="D769" s="134"/>
      <c r="E769" s="134"/>
    </row>
    <row r="770" spans="1:5" s="129" customFormat="1" ht="14.25">
      <c r="A770" s="264" t="s">
        <v>629</v>
      </c>
      <c r="B770" s="134"/>
      <c r="C770" s="134"/>
      <c r="D770" s="134"/>
      <c r="E770" s="134"/>
    </row>
    <row r="771" spans="1:5" s="129" customFormat="1" ht="14.25">
      <c r="A771" s="264" t="s">
        <v>630</v>
      </c>
      <c r="B771" s="134"/>
      <c r="C771" s="134"/>
      <c r="D771" s="134"/>
      <c r="E771" s="134"/>
    </row>
    <row r="772" spans="1:5" s="129" customFormat="1" ht="14.25">
      <c r="A772" s="264" t="s">
        <v>631</v>
      </c>
      <c r="B772" s="134"/>
      <c r="C772" s="134"/>
      <c r="D772" s="134"/>
      <c r="E772" s="134"/>
    </row>
    <row r="773" spans="1:5" s="129" customFormat="1" ht="14.25">
      <c r="A773" s="264" t="s">
        <v>632</v>
      </c>
      <c r="B773" s="134"/>
      <c r="C773" s="134"/>
      <c r="D773" s="134"/>
      <c r="E773" s="134"/>
    </row>
    <row r="774" spans="1:5" s="129" customFormat="1" ht="14.25">
      <c r="A774" s="264" t="s">
        <v>633</v>
      </c>
      <c r="B774" s="134"/>
      <c r="C774" s="134"/>
      <c r="D774" s="134"/>
      <c r="E774" s="134"/>
    </row>
    <row r="775" spans="1:5" s="129" customFormat="1" ht="14.25">
      <c r="A775" s="264" t="s">
        <v>634</v>
      </c>
      <c r="B775" s="134"/>
      <c r="C775" s="134"/>
      <c r="D775" s="134"/>
      <c r="E775" s="134"/>
    </row>
    <row r="776" spans="1:5" s="129" customFormat="1" ht="14.25">
      <c r="A776" s="264" t="s">
        <v>635</v>
      </c>
      <c r="B776" s="134"/>
      <c r="C776" s="134"/>
      <c r="D776" s="134"/>
      <c r="E776" s="134"/>
    </row>
    <row r="777" spans="1:5" s="129" customFormat="1" ht="14.25">
      <c r="A777" s="264" t="s">
        <v>106</v>
      </c>
      <c r="B777" s="134"/>
      <c r="C777" s="134"/>
      <c r="D777" s="134"/>
      <c r="E777" s="134"/>
    </row>
    <row r="778" spans="1:5" s="129" customFormat="1" ht="14.25">
      <c r="A778" s="264" t="s">
        <v>636</v>
      </c>
      <c r="B778" s="134"/>
      <c r="C778" s="134"/>
      <c r="D778" s="134"/>
      <c r="E778" s="134"/>
    </row>
    <row r="779" spans="1:5" s="129" customFormat="1" ht="14.25">
      <c r="A779" s="264" t="s">
        <v>73</v>
      </c>
      <c r="B779" s="134"/>
      <c r="C779" s="134"/>
      <c r="D779" s="134"/>
      <c r="E779" s="134"/>
    </row>
    <row r="780" spans="1:5" s="129" customFormat="1" ht="14.25">
      <c r="A780" s="264" t="s">
        <v>637</v>
      </c>
      <c r="B780" s="134"/>
      <c r="C780" s="134"/>
      <c r="D780" s="134"/>
      <c r="E780" s="134"/>
    </row>
    <row r="781" spans="1:5" s="129" customFormat="1" ht="14.25">
      <c r="A781" s="264" t="s">
        <v>638</v>
      </c>
      <c r="B781" s="134">
        <v>698</v>
      </c>
      <c r="C781" s="134"/>
      <c r="D781" s="134"/>
      <c r="E781" s="134"/>
    </row>
    <row r="782" spans="1:5" s="129" customFormat="1" ht="14.25">
      <c r="A782" s="264" t="s">
        <v>639</v>
      </c>
      <c r="B782" s="134">
        <f>SUM(B783,B794,B795,B798,B799,B800)</f>
        <v>2096</v>
      </c>
      <c r="C782" s="134">
        <f>SUM(C783,C794,C795,C798,C799,C800)</f>
        <v>520</v>
      </c>
      <c r="D782" s="134"/>
      <c r="E782" s="134"/>
    </row>
    <row r="783" spans="1:5" s="129" customFormat="1" ht="14.25">
      <c r="A783" s="264" t="s">
        <v>640</v>
      </c>
      <c r="B783" s="134">
        <f>SUM(B784:B793)</f>
        <v>578</v>
      </c>
      <c r="C783" s="134">
        <f>SUM(C784:C793)</f>
        <v>520</v>
      </c>
      <c r="D783" s="134"/>
      <c r="E783" s="134"/>
    </row>
    <row r="784" spans="1:5" s="129" customFormat="1" ht="14.25">
      <c r="A784" s="264" t="s">
        <v>641</v>
      </c>
      <c r="B784" s="134">
        <v>566</v>
      </c>
      <c r="C784" s="134">
        <v>520</v>
      </c>
      <c r="D784" s="134"/>
      <c r="E784" s="134"/>
    </row>
    <row r="785" spans="1:5" s="129" customFormat="1" ht="14.25">
      <c r="A785" s="264" t="s">
        <v>642</v>
      </c>
      <c r="B785" s="134"/>
      <c r="C785" s="134"/>
      <c r="D785" s="134"/>
      <c r="E785" s="134"/>
    </row>
    <row r="786" spans="1:5" s="129" customFormat="1" ht="14.25">
      <c r="A786" s="264" t="s">
        <v>643</v>
      </c>
      <c r="B786" s="134"/>
      <c r="C786" s="134"/>
      <c r="D786" s="134"/>
      <c r="E786" s="134"/>
    </row>
    <row r="787" spans="1:5" s="129" customFormat="1" ht="14.25">
      <c r="A787" s="264" t="s">
        <v>644</v>
      </c>
      <c r="B787" s="134">
        <v>12</v>
      </c>
      <c r="C787" s="134"/>
      <c r="D787" s="134"/>
      <c r="E787" s="134"/>
    </row>
    <row r="788" spans="1:5" s="129" customFormat="1" ht="14.25">
      <c r="A788" s="264" t="s">
        <v>645</v>
      </c>
      <c r="B788" s="134"/>
      <c r="C788" s="134"/>
      <c r="D788" s="134"/>
      <c r="E788" s="134"/>
    </row>
    <row r="789" spans="1:5" s="129" customFormat="1" ht="14.25">
      <c r="A789" s="264" t="s">
        <v>646</v>
      </c>
      <c r="B789" s="134"/>
      <c r="C789" s="134"/>
      <c r="D789" s="134"/>
      <c r="E789" s="134"/>
    </row>
    <row r="790" spans="1:5" s="129" customFormat="1" ht="14.25">
      <c r="A790" s="264" t="s">
        <v>647</v>
      </c>
      <c r="B790" s="134"/>
      <c r="C790" s="134"/>
      <c r="D790" s="134"/>
      <c r="E790" s="134"/>
    </row>
    <row r="791" spans="1:5" s="129" customFormat="1" ht="14.25">
      <c r="A791" s="264" t="s">
        <v>648</v>
      </c>
      <c r="B791" s="134"/>
      <c r="C791" s="134"/>
      <c r="D791" s="134"/>
      <c r="E791" s="134"/>
    </row>
    <row r="792" spans="1:5" s="129" customFormat="1" ht="14.25">
      <c r="A792" s="264" t="s">
        <v>649</v>
      </c>
      <c r="B792" s="134"/>
      <c r="C792" s="134"/>
      <c r="D792" s="134"/>
      <c r="E792" s="134"/>
    </row>
    <row r="793" spans="1:5" s="129" customFormat="1" ht="14.25">
      <c r="A793" s="264" t="s">
        <v>650</v>
      </c>
      <c r="B793" s="134"/>
      <c r="C793" s="134"/>
      <c r="D793" s="134"/>
      <c r="E793" s="134"/>
    </row>
    <row r="794" spans="1:5" s="129" customFormat="1" ht="14.25">
      <c r="A794" s="264" t="s">
        <v>651</v>
      </c>
      <c r="B794" s="134"/>
      <c r="C794" s="134"/>
      <c r="D794" s="134"/>
      <c r="E794" s="134"/>
    </row>
    <row r="795" spans="1:5" s="129" customFormat="1" ht="14.25">
      <c r="A795" s="264" t="s">
        <v>652</v>
      </c>
      <c r="B795" s="134">
        <f>SUM(B796:B797)</f>
        <v>0</v>
      </c>
      <c r="C795" s="134">
        <f>SUM(C796:C797)</f>
        <v>0</v>
      </c>
      <c r="D795" s="134"/>
      <c r="E795" s="134"/>
    </row>
    <row r="796" spans="1:5" s="129" customFormat="1" ht="14.25">
      <c r="A796" s="264" t="s">
        <v>653</v>
      </c>
      <c r="B796" s="134"/>
      <c r="C796" s="134"/>
      <c r="D796" s="134"/>
      <c r="E796" s="134"/>
    </row>
    <row r="797" spans="1:5" s="129" customFormat="1" ht="14.25">
      <c r="A797" s="264" t="s">
        <v>654</v>
      </c>
      <c r="B797" s="134"/>
      <c r="C797" s="134"/>
      <c r="D797" s="134"/>
      <c r="E797" s="134"/>
    </row>
    <row r="798" spans="1:5" s="129" customFormat="1" ht="14.25">
      <c r="A798" s="264" t="s">
        <v>655</v>
      </c>
      <c r="B798" s="134">
        <v>236</v>
      </c>
      <c r="C798" s="134"/>
      <c r="D798" s="134"/>
      <c r="E798" s="134"/>
    </row>
    <row r="799" spans="1:5" s="129" customFormat="1" ht="14.25">
      <c r="A799" s="264" t="s">
        <v>656</v>
      </c>
      <c r="B799" s="134"/>
      <c r="C799" s="134"/>
      <c r="D799" s="134"/>
      <c r="E799" s="134"/>
    </row>
    <row r="800" spans="1:5" s="129" customFormat="1" ht="14.25">
      <c r="A800" s="264" t="s">
        <v>657</v>
      </c>
      <c r="B800" s="134">
        <v>1282</v>
      </c>
      <c r="C800" s="134"/>
      <c r="D800" s="134"/>
      <c r="E800" s="134"/>
    </row>
    <row r="801" spans="1:5" s="129" customFormat="1" ht="14.25">
      <c r="A801" s="264" t="s">
        <v>658</v>
      </c>
      <c r="B801" s="134">
        <f>SUM(B802,B827,B852,B878,B889,B900,B906,B913,B920,B923)</f>
        <v>126118</v>
      </c>
      <c r="C801" s="134">
        <f>SUM(C802,C827,C852,C878,C889,C900,C906,C913,C920,C923)</f>
        <v>78779</v>
      </c>
      <c r="D801" s="134"/>
      <c r="E801" s="134"/>
    </row>
    <row r="802" spans="1:5" s="129" customFormat="1" ht="14.25">
      <c r="A802" s="264" t="s">
        <v>659</v>
      </c>
      <c r="B802" s="134">
        <f>SUM(B803:B826)</f>
        <v>8808</v>
      </c>
      <c r="C802" s="134">
        <f>SUM(C803:C826)</f>
        <v>7031</v>
      </c>
      <c r="D802" s="134"/>
      <c r="E802" s="134"/>
    </row>
    <row r="803" spans="1:5" s="129" customFormat="1" ht="14.25">
      <c r="A803" s="264" t="s">
        <v>641</v>
      </c>
      <c r="B803" s="134"/>
      <c r="C803" s="134"/>
      <c r="D803" s="134"/>
      <c r="E803" s="134"/>
    </row>
    <row r="804" spans="1:5" s="129" customFormat="1" ht="14.25">
      <c r="A804" s="264" t="s">
        <v>642</v>
      </c>
      <c r="B804" s="134"/>
      <c r="C804" s="134"/>
      <c r="D804" s="134"/>
      <c r="E804" s="134"/>
    </row>
    <row r="805" spans="1:5" s="129" customFormat="1" ht="14.25">
      <c r="A805" s="264" t="s">
        <v>643</v>
      </c>
      <c r="B805" s="134"/>
      <c r="C805" s="134"/>
      <c r="D805" s="134"/>
      <c r="E805" s="134"/>
    </row>
    <row r="806" spans="1:5" s="129" customFormat="1" ht="14.25">
      <c r="A806" s="264" t="s">
        <v>660</v>
      </c>
      <c r="B806" s="134">
        <v>2898</v>
      </c>
      <c r="C806" s="134">
        <v>2800</v>
      </c>
      <c r="D806" s="134"/>
      <c r="E806" s="134"/>
    </row>
    <row r="807" spans="1:5" s="129" customFormat="1" ht="14.25">
      <c r="A807" s="264" t="s">
        <v>661</v>
      </c>
      <c r="B807" s="134"/>
      <c r="C807" s="134"/>
      <c r="D807" s="134"/>
      <c r="E807" s="134"/>
    </row>
    <row r="808" spans="1:5" s="129" customFormat="1" ht="14.25">
      <c r="A808" s="264" t="s">
        <v>662</v>
      </c>
      <c r="B808" s="134">
        <v>342</v>
      </c>
      <c r="C808" s="134">
        <v>19</v>
      </c>
      <c r="D808" s="134"/>
      <c r="E808" s="134"/>
    </row>
    <row r="809" spans="1:5" s="129" customFormat="1" ht="14.25">
      <c r="A809" s="264" t="s">
        <v>663</v>
      </c>
      <c r="B809" s="134">
        <v>61</v>
      </c>
      <c r="C809" s="134">
        <v>178</v>
      </c>
      <c r="D809" s="134"/>
      <c r="E809" s="134"/>
    </row>
    <row r="810" spans="1:5" s="129" customFormat="1" ht="14.25">
      <c r="A810" s="264" t="s">
        <v>664</v>
      </c>
      <c r="B810" s="134"/>
      <c r="C810" s="134"/>
      <c r="D810" s="134"/>
      <c r="E810" s="134"/>
    </row>
    <row r="811" spans="1:5" s="129" customFormat="1" ht="14.25">
      <c r="A811" s="264" t="s">
        <v>665</v>
      </c>
      <c r="B811" s="134"/>
      <c r="C811" s="134"/>
      <c r="D811" s="134"/>
      <c r="E811" s="134"/>
    </row>
    <row r="812" spans="1:5" s="129" customFormat="1" ht="14.25">
      <c r="A812" s="264" t="s">
        <v>666</v>
      </c>
      <c r="B812" s="134"/>
      <c r="C812" s="134"/>
      <c r="D812" s="134"/>
      <c r="E812" s="134"/>
    </row>
    <row r="813" spans="1:5" s="129" customFormat="1" ht="14.25">
      <c r="A813" s="264" t="s">
        <v>667</v>
      </c>
      <c r="B813" s="134"/>
      <c r="C813" s="134"/>
      <c r="D813" s="134"/>
      <c r="E813" s="134"/>
    </row>
    <row r="814" spans="1:5" s="129" customFormat="1" ht="14.25">
      <c r="A814" s="264" t="s">
        <v>668</v>
      </c>
      <c r="B814" s="134"/>
      <c r="C814" s="134"/>
      <c r="D814" s="134"/>
      <c r="E814" s="134"/>
    </row>
    <row r="815" spans="1:5" s="129" customFormat="1" ht="14.25">
      <c r="A815" s="264" t="s">
        <v>669</v>
      </c>
      <c r="B815" s="134">
        <v>218</v>
      </c>
      <c r="C815" s="134"/>
      <c r="D815" s="134"/>
      <c r="E815" s="134"/>
    </row>
    <row r="816" spans="1:5" s="129" customFormat="1" ht="14.25">
      <c r="A816" s="264" t="s">
        <v>670</v>
      </c>
      <c r="B816" s="134"/>
      <c r="C816" s="134"/>
      <c r="D816" s="134"/>
      <c r="E816" s="134"/>
    </row>
    <row r="817" spans="1:5" s="129" customFormat="1" ht="14.25">
      <c r="A817" s="264" t="s">
        <v>671</v>
      </c>
      <c r="B817" s="134">
        <v>100</v>
      </c>
      <c r="C817" s="134"/>
      <c r="D817" s="134"/>
      <c r="E817" s="134"/>
    </row>
    <row r="818" spans="1:5" s="129" customFormat="1" ht="14.25">
      <c r="A818" s="264" t="s">
        <v>672</v>
      </c>
      <c r="B818" s="134">
        <v>53</v>
      </c>
      <c r="C818" s="134">
        <v>360</v>
      </c>
      <c r="D818" s="134"/>
      <c r="E818" s="134"/>
    </row>
    <row r="819" spans="1:5" s="129" customFormat="1" ht="14.25">
      <c r="A819" s="264" t="s">
        <v>673</v>
      </c>
      <c r="B819" s="134"/>
      <c r="C819" s="134"/>
      <c r="D819" s="134"/>
      <c r="E819" s="134"/>
    </row>
    <row r="820" spans="1:5" s="129" customFormat="1" ht="14.25">
      <c r="A820" s="264" t="s">
        <v>674</v>
      </c>
      <c r="B820" s="134"/>
      <c r="C820" s="134"/>
      <c r="D820" s="134"/>
      <c r="E820" s="134"/>
    </row>
    <row r="821" spans="1:5" s="129" customFormat="1" ht="14.25">
      <c r="A821" s="264" t="s">
        <v>675</v>
      </c>
      <c r="B821" s="134"/>
      <c r="C821" s="134"/>
      <c r="D821" s="134"/>
      <c r="E821" s="134"/>
    </row>
    <row r="822" spans="1:5" s="129" customFormat="1" ht="14.25">
      <c r="A822" s="264" t="s">
        <v>676</v>
      </c>
      <c r="B822" s="134">
        <v>2022</v>
      </c>
      <c r="C822" s="134"/>
      <c r="D822" s="134"/>
      <c r="E822" s="134"/>
    </row>
    <row r="823" spans="1:5" s="129" customFormat="1" ht="14.25">
      <c r="A823" s="264" t="s">
        <v>677</v>
      </c>
      <c r="B823" s="134">
        <v>1624</v>
      </c>
      <c r="C823" s="134"/>
      <c r="D823" s="134"/>
      <c r="E823" s="134"/>
    </row>
    <row r="824" spans="1:5" s="129" customFormat="1" ht="14.25">
      <c r="A824" s="264" t="s">
        <v>678</v>
      </c>
      <c r="B824" s="134"/>
      <c r="C824" s="134"/>
      <c r="D824" s="134"/>
      <c r="E824" s="134"/>
    </row>
    <row r="825" spans="1:5" s="129" customFormat="1" ht="14.25">
      <c r="A825" s="264" t="s">
        <v>679</v>
      </c>
      <c r="B825" s="134">
        <v>521</v>
      </c>
      <c r="C825" s="134"/>
      <c r="D825" s="134"/>
      <c r="E825" s="134"/>
    </row>
    <row r="826" spans="1:5" s="129" customFormat="1" ht="14.25">
      <c r="A826" s="264" t="s">
        <v>680</v>
      </c>
      <c r="B826" s="134">
        <v>969</v>
      </c>
      <c r="C826" s="134">
        <v>3674</v>
      </c>
      <c r="D826" s="134"/>
      <c r="E826" s="134"/>
    </row>
    <row r="827" spans="1:5" s="129" customFormat="1" ht="14.25">
      <c r="A827" s="264" t="s">
        <v>681</v>
      </c>
      <c r="B827" s="134">
        <f>SUM(B828:B851)</f>
        <v>3968</v>
      </c>
      <c r="C827" s="134">
        <f>SUM(C828:C851)</f>
        <v>5256</v>
      </c>
      <c r="D827" s="134"/>
      <c r="E827" s="134"/>
    </row>
    <row r="828" spans="1:5" s="129" customFormat="1" ht="14.25">
      <c r="A828" s="264" t="s">
        <v>641</v>
      </c>
      <c r="B828" s="134">
        <v>4</v>
      </c>
      <c r="C828" s="134"/>
      <c r="D828" s="134"/>
      <c r="E828" s="134"/>
    </row>
    <row r="829" spans="1:5" s="129" customFormat="1" ht="14.25">
      <c r="A829" s="264" t="s">
        <v>642</v>
      </c>
      <c r="B829" s="134"/>
      <c r="C829" s="134"/>
      <c r="D829" s="134"/>
      <c r="E829" s="134"/>
    </row>
    <row r="830" spans="1:5" s="129" customFormat="1" ht="14.25">
      <c r="A830" s="264" t="s">
        <v>643</v>
      </c>
      <c r="B830" s="134"/>
      <c r="C830" s="134"/>
      <c r="D830" s="134"/>
      <c r="E830" s="134"/>
    </row>
    <row r="831" spans="1:5" s="129" customFormat="1" ht="14.25">
      <c r="A831" s="263" t="s">
        <v>682</v>
      </c>
      <c r="B831" s="134">
        <v>1377</v>
      </c>
      <c r="C831" s="134">
        <v>1370</v>
      </c>
      <c r="D831" s="134"/>
      <c r="E831" s="134"/>
    </row>
    <row r="832" spans="1:5" s="129" customFormat="1" ht="14.25">
      <c r="A832" s="264" t="s">
        <v>683</v>
      </c>
      <c r="B832" s="134">
        <v>517</v>
      </c>
      <c r="C832" s="134"/>
      <c r="D832" s="134"/>
      <c r="E832" s="134"/>
    </row>
    <row r="833" spans="1:5" s="129" customFormat="1" ht="14.25">
      <c r="A833" s="264" t="s">
        <v>684</v>
      </c>
      <c r="B833" s="134">
        <v>19</v>
      </c>
      <c r="C833" s="134"/>
      <c r="D833" s="134"/>
      <c r="E833" s="134"/>
    </row>
    <row r="834" spans="1:5" s="129" customFormat="1" ht="14.25">
      <c r="A834" s="264" t="s">
        <v>685</v>
      </c>
      <c r="B834" s="134"/>
      <c r="C834" s="134"/>
      <c r="D834" s="134"/>
      <c r="E834" s="134"/>
    </row>
    <row r="835" spans="1:5" s="129" customFormat="1" ht="14.25">
      <c r="A835" s="264" t="s">
        <v>686</v>
      </c>
      <c r="B835" s="134">
        <v>776</v>
      </c>
      <c r="C835" s="134"/>
      <c r="D835" s="134"/>
      <c r="E835" s="134"/>
    </row>
    <row r="836" spans="1:5" s="129" customFormat="1" ht="14.25">
      <c r="A836" s="263" t="s">
        <v>687</v>
      </c>
      <c r="B836" s="134"/>
      <c r="C836" s="134"/>
      <c r="D836" s="134"/>
      <c r="E836" s="134"/>
    </row>
    <row r="837" spans="1:5" s="129" customFormat="1" ht="14.25">
      <c r="A837" s="264" t="s">
        <v>688</v>
      </c>
      <c r="B837" s="134"/>
      <c r="C837" s="134"/>
      <c r="D837" s="134"/>
      <c r="E837" s="134"/>
    </row>
    <row r="838" spans="1:5" s="129" customFormat="1" ht="14.25">
      <c r="A838" s="264" t="s">
        <v>689</v>
      </c>
      <c r="B838" s="134"/>
      <c r="C838" s="134"/>
      <c r="D838" s="134"/>
      <c r="E838" s="134"/>
    </row>
    <row r="839" spans="1:5" s="129" customFormat="1" ht="14.25">
      <c r="A839" s="263" t="s">
        <v>690</v>
      </c>
      <c r="B839" s="134">
        <v>3</v>
      </c>
      <c r="C839" s="134"/>
      <c r="D839" s="134"/>
      <c r="E839" s="134"/>
    </row>
    <row r="840" spans="1:5" s="129" customFormat="1" ht="14.25">
      <c r="A840" s="264" t="s">
        <v>691</v>
      </c>
      <c r="B840" s="134"/>
      <c r="C840" s="134"/>
      <c r="D840" s="134"/>
      <c r="E840" s="134"/>
    </row>
    <row r="841" spans="1:5" s="129" customFormat="1" ht="14.25">
      <c r="A841" s="263" t="s">
        <v>692</v>
      </c>
      <c r="B841" s="134"/>
      <c r="C841" s="134"/>
      <c r="D841" s="134"/>
      <c r="E841" s="134"/>
    </row>
    <row r="842" spans="1:5" s="129" customFormat="1" ht="14.25">
      <c r="A842" s="263" t="s">
        <v>693</v>
      </c>
      <c r="B842" s="134"/>
      <c r="C842" s="134"/>
      <c r="D842" s="134"/>
      <c r="E842" s="134"/>
    </row>
    <row r="843" spans="1:5" s="129" customFormat="1" ht="14.25">
      <c r="A843" s="264" t="s">
        <v>694</v>
      </c>
      <c r="B843" s="134"/>
      <c r="C843" s="134"/>
      <c r="D843" s="134"/>
      <c r="E843" s="134"/>
    </row>
    <row r="844" spans="1:5" s="129" customFormat="1" ht="14.25">
      <c r="A844" s="264" t="s">
        <v>695</v>
      </c>
      <c r="B844" s="134"/>
      <c r="C844" s="134"/>
      <c r="D844" s="134"/>
      <c r="E844" s="134"/>
    </row>
    <row r="845" spans="1:5" s="129" customFormat="1" ht="14.25">
      <c r="A845" s="263" t="s">
        <v>696</v>
      </c>
      <c r="B845" s="134">
        <v>95</v>
      </c>
      <c r="C845" s="134"/>
      <c r="D845" s="134"/>
      <c r="E845" s="134"/>
    </row>
    <row r="846" spans="1:5" s="129" customFormat="1" ht="14.25">
      <c r="A846" s="264" t="s">
        <v>697</v>
      </c>
      <c r="B846" s="134"/>
      <c r="C846" s="134"/>
      <c r="D846" s="134"/>
      <c r="E846" s="134"/>
    </row>
    <row r="847" spans="1:5" s="129" customFormat="1" ht="14.25">
      <c r="A847" s="263" t="s">
        <v>698</v>
      </c>
      <c r="B847" s="134"/>
      <c r="C847" s="134"/>
      <c r="D847" s="134"/>
      <c r="E847" s="134"/>
    </row>
    <row r="848" spans="1:5" s="129" customFormat="1" ht="14.25">
      <c r="A848" s="263" t="s">
        <v>699</v>
      </c>
      <c r="B848" s="134"/>
      <c r="C848" s="134"/>
      <c r="D848" s="134"/>
      <c r="E848" s="134"/>
    </row>
    <row r="849" spans="1:5" s="129" customFormat="1" ht="14.25">
      <c r="A849" s="263" t="s">
        <v>700</v>
      </c>
      <c r="B849" s="134"/>
      <c r="C849" s="134"/>
      <c r="D849" s="134"/>
      <c r="E849" s="134"/>
    </row>
    <row r="850" spans="1:5" s="129" customFormat="1" ht="14.25">
      <c r="A850" s="263" t="s">
        <v>701</v>
      </c>
      <c r="B850" s="134"/>
      <c r="C850" s="134"/>
      <c r="D850" s="134"/>
      <c r="E850" s="134"/>
    </row>
    <row r="851" spans="1:5" s="129" customFormat="1" ht="14.25">
      <c r="A851" s="264" t="s">
        <v>702</v>
      </c>
      <c r="B851" s="134">
        <v>1177</v>
      </c>
      <c r="C851" s="134">
        <v>3886</v>
      </c>
      <c r="D851" s="134"/>
      <c r="E851" s="134"/>
    </row>
    <row r="852" spans="1:5" s="129" customFormat="1" ht="14.25">
      <c r="A852" s="264" t="s">
        <v>703</v>
      </c>
      <c r="B852" s="134">
        <f>SUM(B853:B877)</f>
        <v>43102</v>
      </c>
      <c r="C852" s="134">
        <f>SUM(C853:C877)</f>
        <v>3269</v>
      </c>
      <c r="D852" s="134"/>
      <c r="E852" s="134"/>
    </row>
    <row r="853" spans="1:5" s="129" customFormat="1" ht="14.25">
      <c r="A853" s="264" t="s">
        <v>641</v>
      </c>
      <c r="B853" s="134"/>
      <c r="C853" s="134"/>
      <c r="D853" s="134"/>
      <c r="E853" s="134"/>
    </row>
    <row r="854" spans="1:5" s="129" customFormat="1" ht="14.25">
      <c r="A854" s="264" t="s">
        <v>642</v>
      </c>
      <c r="B854" s="134"/>
      <c r="C854" s="134"/>
      <c r="D854" s="134"/>
      <c r="E854" s="134"/>
    </row>
    <row r="855" spans="1:5" s="129" customFormat="1" ht="14.25">
      <c r="A855" s="264" t="s">
        <v>643</v>
      </c>
      <c r="B855" s="134"/>
      <c r="C855" s="134"/>
      <c r="D855" s="134"/>
      <c r="E855" s="134"/>
    </row>
    <row r="856" spans="1:5" s="129" customFormat="1" ht="14.25">
      <c r="A856" s="264" t="s">
        <v>704</v>
      </c>
      <c r="B856" s="134"/>
      <c r="C856" s="134"/>
      <c r="D856" s="134"/>
      <c r="E856" s="134"/>
    </row>
    <row r="857" spans="1:5" s="129" customFormat="1" ht="14.25">
      <c r="A857" s="264" t="s">
        <v>705</v>
      </c>
      <c r="B857" s="134">
        <v>23082</v>
      </c>
      <c r="C857" s="134"/>
      <c r="D857" s="134"/>
      <c r="E857" s="134"/>
    </row>
    <row r="858" spans="1:5" s="129" customFormat="1" ht="14.25">
      <c r="A858" s="264" t="s">
        <v>706</v>
      </c>
      <c r="B858" s="134">
        <v>132</v>
      </c>
      <c r="C858" s="134">
        <v>316</v>
      </c>
      <c r="D858" s="134"/>
      <c r="E858" s="134"/>
    </row>
    <row r="859" spans="1:5" s="129" customFormat="1" ht="14.25">
      <c r="A859" s="264" t="s">
        <v>707</v>
      </c>
      <c r="B859" s="134"/>
      <c r="C859" s="134"/>
      <c r="D859" s="134"/>
      <c r="E859" s="134"/>
    </row>
    <row r="860" spans="1:5" s="129" customFormat="1" ht="14.25">
      <c r="A860" s="264" t="s">
        <v>708</v>
      </c>
      <c r="B860" s="134"/>
      <c r="C860" s="134"/>
      <c r="D860" s="134"/>
      <c r="E860" s="134"/>
    </row>
    <row r="861" spans="1:5" s="129" customFormat="1" ht="14.25">
      <c r="A861" s="264" t="s">
        <v>709</v>
      </c>
      <c r="B861" s="134"/>
      <c r="C861" s="134"/>
      <c r="D861" s="134"/>
      <c r="E861" s="134"/>
    </row>
    <row r="862" spans="1:5" s="129" customFormat="1" ht="14.25">
      <c r="A862" s="264" t="s">
        <v>710</v>
      </c>
      <c r="B862" s="134">
        <v>500</v>
      </c>
      <c r="C862" s="134"/>
      <c r="D862" s="134"/>
      <c r="E862" s="134"/>
    </row>
    <row r="863" spans="1:5" s="129" customFormat="1" ht="14.25">
      <c r="A863" s="264" t="s">
        <v>711</v>
      </c>
      <c r="B863" s="134">
        <v>1200</v>
      </c>
      <c r="C863" s="134"/>
      <c r="D863" s="134"/>
      <c r="E863" s="134"/>
    </row>
    <row r="864" spans="1:5" s="129" customFormat="1" ht="14.25">
      <c r="A864" s="264" t="s">
        <v>712</v>
      </c>
      <c r="B864" s="134"/>
      <c r="C864" s="134"/>
      <c r="D864" s="134"/>
      <c r="E864" s="134"/>
    </row>
    <row r="865" spans="1:5" s="129" customFormat="1" ht="14.25">
      <c r="A865" s="264" t="s">
        <v>713</v>
      </c>
      <c r="B865" s="134"/>
      <c r="C865" s="134"/>
      <c r="D865" s="134"/>
      <c r="E865" s="134"/>
    </row>
    <row r="866" spans="1:5" s="129" customFormat="1" ht="14.25">
      <c r="A866" s="264" t="s">
        <v>714</v>
      </c>
      <c r="B866" s="134">
        <v>413</v>
      </c>
      <c r="C866" s="134"/>
      <c r="D866" s="134"/>
      <c r="E866" s="134"/>
    </row>
    <row r="867" spans="1:5" s="129" customFormat="1" ht="14.25">
      <c r="A867" s="264" t="s">
        <v>715</v>
      </c>
      <c r="B867" s="134"/>
      <c r="C867" s="134"/>
      <c r="D867" s="134"/>
      <c r="E867" s="134"/>
    </row>
    <row r="868" spans="1:5" s="129" customFormat="1" ht="14.25">
      <c r="A868" s="264" t="s">
        <v>716</v>
      </c>
      <c r="B868" s="134">
        <v>6532</v>
      </c>
      <c r="C868" s="134">
        <v>204</v>
      </c>
      <c r="D868" s="134"/>
      <c r="E868" s="134"/>
    </row>
    <row r="869" spans="1:5" s="129" customFormat="1" ht="14.25">
      <c r="A869" s="264" t="s">
        <v>717</v>
      </c>
      <c r="B869" s="134">
        <v>16</v>
      </c>
      <c r="C869" s="134"/>
      <c r="D869" s="134"/>
      <c r="E869" s="134"/>
    </row>
    <row r="870" spans="1:5" s="129" customFormat="1" ht="14.25">
      <c r="A870" s="264" t="s">
        <v>718</v>
      </c>
      <c r="B870" s="134"/>
      <c r="C870" s="134"/>
      <c r="D870" s="134"/>
      <c r="E870" s="134"/>
    </row>
    <row r="871" spans="1:5" s="129" customFormat="1" ht="14.25">
      <c r="A871" s="264" t="s">
        <v>719</v>
      </c>
      <c r="B871" s="134">
        <v>5889</v>
      </c>
      <c r="C871" s="134"/>
      <c r="D871" s="134"/>
      <c r="E871" s="134"/>
    </row>
    <row r="872" spans="1:5" s="129" customFormat="1" ht="14.25">
      <c r="A872" s="264" t="s">
        <v>720</v>
      </c>
      <c r="B872" s="134"/>
      <c r="C872" s="134"/>
      <c r="D872" s="134"/>
      <c r="E872" s="134"/>
    </row>
    <row r="873" spans="1:5" s="129" customFormat="1" ht="14.25">
      <c r="A873" s="264" t="s">
        <v>721</v>
      </c>
      <c r="B873" s="134"/>
      <c r="C873" s="134"/>
      <c r="D873" s="134"/>
      <c r="E873" s="134"/>
    </row>
    <row r="874" spans="1:5" s="129" customFormat="1" ht="14.25">
      <c r="A874" s="264" t="s">
        <v>694</v>
      </c>
      <c r="B874" s="134"/>
      <c r="C874" s="134"/>
      <c r="D874" s="134"/>
      <c r="E874" s="134"/>
    </row>
    <row r="875" spans="1:5" s="129" customFormat="1" ht="14.25">
      <c r="A875" s="264" t="s">
        <v>722</v>
      </c>
      <c r="B875" s="134"/>
      <c r="C875" s="134"/>
      <c r="D875" s="134"/>
      <c r="E875" s="134"/>
    </row>
    <row r="876" spans="1:5" s="129" customFormat="1" ht="14.25">
      <c r="A876" s="264" t="s">
        <v>723</v>
      </c>
      <c r="B876" s="134">
        <v>5325</v>
      </c>
      <c r="C876" s="134"/>
      <c r="D876" s="134"/>
      <c r="E876" s="134"/>
    </row>
    <row r="877" spans="1:5" s="129" customFormat="1" ht="14.25">
      <c r="A877" s="264" t="s">
        <v>724</v>
      </c>
      <c r="B877" s="134">
        <v>13</v>
      </c>
      <c r="C877" s="134">
        <v>2749</v>
      </c>
      <c r="D877" s="134"/>
      <c r="E877" s="134"/>
    </row>
    <row r="878" spans="1:5" s="129" customFormat="1" ht="14.25">
      <c r="A878" s="264" t="s">
        <v>725</v>
      </c>
      <c r="B878" s="134">
        <f>SUM(B879:B888)</f>
        <v>0</v>
      </c>
      <c r="C878" s="134">
        <f>SUM(C879:C888)</f>
        <v>0</v>
      </c>
      <c r="D878" s="134"/>
      <c r="E878" s="134"/>
    </row>
    <row r="879" spans="1:5" s="129" customFormat="1" ht="14.25">
      <c r="A879" s="264" t="s">
        <v>641</v>
      </c>
      <c r="B879" s="134"/>
      <c r="C879" s="134"/>
      <c r="D879" s="134"/>
      <c r="E879" s="134"/>
    </row>
    <row r="880" spans="1:5" s="129" customFormat="1" ht="14.25">
      <c r="A880" s="264" t="s">
        <v>642</v>
      </c>
      <c r="B880" s="134"/>
      <c r="C880" s="134"/>
      <c r="D880" s="134"/>
      <c r="E880" s="134"/>
    </row>
    <row r="881" spans="1:5" s="129" customFormat="1" ht="14.25">
      <c r="A881" s="264" t="s">
        <v>643</v>
      </c>
      <c r="B881" s="134"/>
      <c r="C881" s="134"/>
      <c r="D881" s="134"/>
      <c r="E881" s="134"/>
    </row>
    <row r="882" spans="1:5" s="129" customFormat="1" ht="14.25">
      <c r="A882" s="264" t="s">
        <v>726</v>
      </c>
      <c r="B882" s="134"/>
      <c r="C882" s="134"/>
      <c r="D882" s="134"/>
      <c r="E882" s="134"/>
    </row>
    <row r="883" spans="1:5" s="129" customFormat="1" ht="14.25">
      <c r="A883" s="264" t="s">
        <v>727</v>
      </c>
      <c r="B883" s="134"/>
      <c r="C883" s="134"/>
      <c r="D883" s="134"/>
      <c r="E883" s="134"/>
    </row>
    <row r="884" spans="1:5" s="129" customFormat="1" ht="14.25">
      <c r="A884" s="264" t="s">
        <v>728</v>
      </c>
      <c r="B884" s="134"/>
      <c r="C884" s="134"/>
      <c r="D884" s="134"/>
      <c r="E884" s="134"/>
    </row>
    <row r="885" spans="1:5" s="129" customFormat="1" ht="14.25">
      <c r="A885" s="264" t="s">
        <v>729</v>
      </c>
      <c r="B885" s="134"/>
      <c r="C885" s="134"/>
      <c r="D885" s="134"/>
      <c r="E885" s="134"/>
    </row>
    <row r="886" spans="1:5" s="129" customFormat="1" ht="14.25">
      <c r="A886" s="264" t="s">
        <v>730</v>
      </c>
      <c r="B886" s="134"/>
      <c r="C886" s="134"/>
      <c r="D886" s="134"/>
      <c r="E886" s="134"/>
    </row>
    <row r="887" spans="1:5" s="129" customFormat="1" ht="14.25">
      <c r="A887" s="264" t="s">
        <v>731</v>
      </c>
      <c r="B887" s="134"/>
      <c r="C887" s="134"/>
      <c r="D887" s="134"/>
      <c r="E887" s="134"/>
    </row>
    <row r="888" spans="1:5" s="129" customFormat="1" ht="14.25">
      <c r="A888" s="264" t="s">
        <v>732</v>
      </c>
      <c r="B888" s="134"/>
      <c r="C888" s="134"/>
      <c r="D888" s="134"/>
      <c r="E888" s="134"/>
    </row>
    <row r="889" spans="1:5" s="129" customFormat="1" ht="14.25">
      <c r="A889" s="264" t="s">
        <v>733</v>
      </c>
      <c r="B889" s="134">
        <f>SUM(B890:B899)</f>
        <v>66942</v>
      </c>
      <c r="C889" s="134">
        <f>SUM(C890:C899)</f>
        <v>62297</v>
      </c>
      <c r="D889" s="134"/>
      <c r="E889" s="134"/>
    </row>
    <row r="890" spans="1:5" s="129" customFormat="1" ht="14.25">
      <c r="A890" s="264" t="s">
        <v>641</v>
      </c>
      <c r="B890" s="134">
        <v>183</v>
      </c>
      <c r="C890" s="134">
        <v>180</v>
      </c>
      <c r="D890" s="134"/>
      <c r="E890" s="134"/>
    </row>
    <row r="891" spans="1:5" s="129" customFormat="1" ht="14.25">
      <c r="A891" s="264" t="s">
        <v>642</v>
      </c>
      <c r="B891" s="134">
        <v>60</v>
      </c>
      <c r="C891" s="134"/>
      <c r="D891" s="134"/>
      <c r="E891" s="134"/>
    </row>
    <row r="892" spans="1:5" s="129" customFormat="1" ht="14.25">
      <c r="A892" s="264" t="s">
        <v>643</v>
      </c>
      <c r="B892" s="134">
        <v>0</v>
      </c>
      <c r="C892" s="134"/>
      <c r="D892" s="134"/>
      <c r="E892" s="134"/>
    </row>
    <row r="893" spans="1:5" s="129" customFormat="1" ht="14.25">
      <c r="A893" s="264" t="s">
        <v>734</v>
      </c>
      <c r="B893" s="134">
        <v>41143</v>
      </c>
      <c r="C893" s="134"/>
      <c r="D893" s="134"/>
      <c r="E893" s="134"/>
    </row>
    <row r="894" spans="1:5" s="129" customFormat="1" ht="14.25">
      <c r="A894" s="264" t="s">
        <v>735</v>
      </c>
      <c r="B894" s="134">
        <v>22220</v>
      </c>
      <c r="C894" s="134"/>
      <c r="D894" s="134"/>
      <c r="E894" s="134"/>
    </row>
    <row r="895" spans="1:5" s="129" customFormat="1" ht="14.25">
      <c r="A895" s="264" t="s">
        <v>736</v>
      </c>
      <c r="B895" s="134">
        <v>0</v>
      </c>
      <c r="C895" s="134"/>
      <c r="D895" s="134"/>
      <c r="E895" s="134"/>
    </row>
    <row r="896" spans="1:5" s="129" customFormat="1" ht="14.25">
      <c r="A896" s="264" t="s">
        <v>737</v>
      </c>
      <c r="B896" s="134">
        <v>1160</v>
      </c>
      <c r="C896" s="134"/>
      <c r="D896" s="134"/>
      <c r="E896" s="134"/>
    </row>
    <row r="897" spans="1:5" s="129" customFormat="1" ht="14.25">
      <c r="A897" s="264" t="s">
        <v>738</v>
      </c>
      <c r="B897" s="134">
        <v>0</v>
      </c>
      <c r="C897" s="134"/>
      <c r="D897" s="134"/>
      <c r="E897" s="134"/>
    </row>
    <row r="898" spans="1:5" s="129" customFormat="1" ht="14.25">
      <c r="A898" s="264" t="s">
        <v>739</v>
      </c>
      <c r="B898" s="134">
        <v>0</v>
      </c>
      <c r="C898" s="134"/>
      <c r="D898" s="134"/>
      <c r="E898" s="134"/>
    </row>
    <row r="899" spans="1:5" s="129" customFormat="1" ht="14.25">
      <c r="A899" s="264" t="s">
        <v>740</v>
      </c>
      <c r="B899" s="134">
        <v>2176</v>
      </c>
      <c r="C899" s="134">
        <v>62117</v>
      </c>
      <c r="D899" s="134"/>
      <c r="E899" s="134"/>
    </row>
    <row r="900" spans="1:5" s="129" customFormat="1" ht="14.25">
      <c r="A900" s="264" t="s">
        <v>741</v>
      </c>
      <c r="B900" s="134">
        <f>SUM(B901:B905)</f>
        <v>1458</v>
      </c>
      <c r="C900" s="134">
        <f>SUM(C901:C905)</f>
        <v>126</v>
      </c>
      <c r="D900" s="134"/>
      <c r="E900" s="134"/>
    </row>
    <row r="901" spans="1:5" s="129" customFormat="1" ht="14.25">
      <c r="A901" s="264" t="s">
        <v>742</v>
      </c>
      <c r="B901" s="134">
        <v>0</v>
      </c>
      <c r="C901" s="134"/>
      <c r="D901" s="134"/>
      <c r="E901" s="134"/>
    </row>
    <row r="902" spans="1:5" s="129" customFormat="1" ht="14.25">
      <c r="A902" s="264" t="s">
        <v>743</v>
      </c>
      <c r="B902" s="134">
        <v>1224</v>
      </c>
      <c r="C902" s="134"/>
      <c r="D902" s="134"/>
      <c r="E902" s="134"/>
    </row>
    <row r="903" spans="1:5" s="129" customFormat="1" ht="14.25">
      <c r="A903" s="264" t="s">
        <v>744</v>
      </c>
      <c r="B903" s="134">
        <v>209</v>
      </c>
      <c r="C903" s="134"/>
      <c r="D903" s="134"/>
      <c r="E903" s="134"/>
    </row>
    <row r="904" spans="1:5" s="129" customFormat="1" ht="14.25">
      <c r="A904" s="264" t="s">
        <v>745</v>
      </c>
      <c r="B904" s="134">
        <v>0</v>
      </c>
      <c r="C904" s="134"/>
      <c r="D904" s="134"/>
      <c r="E904" s="134"/>
    </row>
    <row r="905" spans="1:5" s="129" customFormat="1" ht="14.25">
      <c r="A905" s="264" t="s">
        <v>746</v>
      </c>
      <c r="B905" s="134">
        <v>25</v>
      </c>
      <c r="C905" s="134">
        <v>126</v>
      </c>
      <c r="D905" s="134"/>
      <c r="E905" s="134"/>
    </row>
    <row r="906" spans="1:5" s="129" customFormat="1" ht="14.25">
      <c r="A906" s="264" t="s">
        <v>747</v>
      </c>
      <c r="B906" s="134">
        <f>SUM(B907:B912)</f>
        <v>992</v>
      </c>
      <c r="C906" s="134">
        <f>SUM(C907:C912)</f>
        <v>383</v>
      </c>
      <c r="D906" s="134"/>
      <c r="E906" s="134"/>
    </row>
    <row r="907" spans="1:5" s="129" customFormat="1" ht="14.25">
      <c r="A907" s="264" t="s">
        <v>748</v>
      </c>
      <c r="B907" s="134">
        <v>873</v>
      </c>
      <c r="C907" s="134">
        <v>297</v>
      </c>
      <c r="D907" s="134"/>
      <c r="E907" s="134"/>
    </row>
    <row r="908" spans="1:5" s="129" customFormat="1" ht="14.25">
      <c r="A908" s="264" t="s">
        <v>749</v>
      </c>
      <c r="B908" s="134">
        <v>0</v>
      </c>
      <c r="C908" s="134"/>
      <c r="D908" s="134"/>
      <c r="E908" s="134"/>
    </row>
    <row r="909" spans="1:5" s="129" customFormat="1" ht="14.25">
      <c r="A909" s="264" t="s">
        <v>750</v>
      </c>
      <c r="B909" s="134">
        <v>0</v>
      </c>
      <c r="C909" s="134"/>
      <c r="D909" s="134"/>
      <c r="E909" s="134"/>
    </row>
    <row r="910" spans="1:5" s="129" customFormat="1" ht="14.25">
      <c r="A910" s="264" t="s">
        <v>751</v>
      </c>
      <c r="B910" s="134">
        <v>0</v>
      </c>
      <c r="C910" s="134">
        <v>86</v>
      </c>
      <c r="D910" s="134"/>
      <c r="E910" s="134"/>
    </row>
    <row r="911" spans="1:5" s="129" customFormat="1" ht="14.25">
      <c r="A911" s="264" t="s">
        <v>752</v>
      </c>
      <c r="B911" s="134">
        <v>119</v>
      </c>
      <c r="C911" s="134"/>
      <c r="D911" s="134"/>
      <c r="E911" s="134"/>
    </row>
    <row r="912" spans="1:5" s="129" customFormat="1" ht="14.25">
      <c r="A912" s="264" t="s">
        <v>753</v>
      </c>
      <c r="B912" s="134">
        <v>0</v>
      </c>
      <c r="C912" s="134"/>
      <c r="D912" s="134"/>
      <c r="E912" s="134"/>
    </row>
    <row r="913" spans="1:5" s="129" customFormat="1" ht="14.25">
      <c r="A913" s="264" t="s">
        <v>754</v>
      </c>
      <c r="B913" s="134">
        <f>SUM(B914:B919)</f>
        <v>848</v>
      </c>
      <c r="C913" s="134">
        <f>SUM(C914:C919)</f>
        <v>417</v>
      </c>
      <c r="D913" s="134"/>
      <c r="E913" s="134"/>
    </row>
    <row r="914" spans="1:5" s="129" customFormat="1" ht="14.25">
      <c r="A914" s="264" t="s">
        <v>755</v>
      </c>
      <c r="B914" s="134">
        <v>0</v>
      </c>
      <c r="C914" s="134"/>
      <c r="D914" s="134"/>
      <c r="E914" s="134"/>
    </row>
    <row r="915" spans="1:5" s="129" customFormat="1" ht="14.25">
      <c r="A915" s="264" t="s">
        <v>756</v>
      </c>
      <c r="B915" s="134">
        <v>0</v>
      </c>
      <c r="C915" s="134"/>
      <c r="D915" s="134"/>
      <c r="E915" s="134"/>
    </row>
    <row r="916" spans="1:5" s="129" customFormat="1" ht="14.25">
      <c r="A916" s="264" t="s">
        <v>757</v>
      </c>
      <c r="B916" s="134">
        <v>448</v>
      </c>
      <c r="C916" s="134">
        <v>128</v>
      </c>
      <c r="D916" s="134"/>
      <c r="E916" s="134"/>
    </row>
    <row r="917" spans="1:5" s="129" customFormat="1" ht="14.25">
      <c r="A917" s="264" t="s">
        <v>758</v>
      </c>
      <c r="B917" s="134">
        <v>0</v>
      </c>
      <c r="C917" s="134"/>
      <c r="D917" s="134"/>
      <c r="E917" s="134"/>
    </row>
    <row r="918" spans="1:5" s="129" customFormat="1" ht="14.25">
      <c r="A918" s="264" t="s">
        <v>759</v>
      </c>
      <c r="B918" s="134">
        <v>0</v>
      </c>
      <c r="C918" s="134"/>
      <c r="D918" s="134"/>
      <c r="E918" s="134"/>
    </row>
    <row r="919" spans="1:5" s="129" customFormat="1" ht="15" customHeight="1">
      <c r="A919" s="264" t="s">
        <v>760</v>
      </c>
      <c r="B919" s="134">
        <v>400</v>
      </c>
      <c r="C919" s="134">
        <v>289</v>
      </c>
      <c r="D919" s="134"/>
      <c r="E919" s="134"/>
    </row>
    <row r="920" spans="1:5" s="129" customFormat="1" ht="14.25">
      <c r="A920" s="264" t="s">
        <v>761</v>
      </c>
      <c r="B920" s="134">
        <f>SUM(B921:B922)</f>
        <v>0</v>
      </c>
      <c r="C920" s="134">
        <f>SUM(C921:C922)</f>
        <v>0</v>
      </c>
      <c r="D920" s="134"/>
      <c r="E920" s="134"/>
    </row>
    <row r="921" spans="1:5" s="129" customFormat="1" ht="14.25">
      <c r="A921" s="264" t="s">
        <v>762</v>
      </c>
      <c r="B921" s="134"/>
      <c r="C921" s="134"/>
      <c r="D921" s="134"/>
      <c r="E921" s="134"/>
    </row>
    <row r="922" spans="1:5" s="129" customFormat="1" ht="14.25">
      <c r="A922" s="264" t="s">
        <v>763</v>
      </c>
      <c r="B922" s="134"/>
      <c r="C922" s="134"/>
      <c r="D922" s="134"/>
      <c r="E922" s="134"/>
    </row>
    <row r="923" spans="1:5" s="129" customFormat="1" ht="14.25">
      <c r="A923" s="264" t="s">
        <v>764</v>
      </c>
      <c r="B923" s="134">
        <f>SUM(B924:B925)</f>
        <v>0</v>
      </c>
      <c r="C923" s="134">
        <f>SUM(C924:C925)</f>
        <v>0</v>
      </c>
      <c r="D923" s="134"/>
      <c r="E923" s="134"/>
    </row>
    <row r="924" spans="1:5" s="129" customFormat="1" ht="14.25">
      <c r="A924" s="264" t="s">
        <v>765</v>
      </c>
      <c r="B924" s="134"/>
      <c r="C924" s="134"/>
      <c r="D924" s="134"/>
      <c r="E924" s="134"/>
    </row>
    <row r="925" spans="1:5" s="129" customFormat="1" ht="14.25">
      <c r="A925" s="264" t="s">
        <v>766</v>
      </c>
      <c r="B925" s="134"/>
      <c r="C925" s="134"/>
      <c r="D925" s="134"/>
      <c r="E925" s="134"/>
    </row>
    <row r="926" spans="1:5" s="129" customFormat="1" ht="14.25">
      <c r="A926" s="264" t="s">
        <v>767</v>
      </c>
      <c r="B926" s="134">
        <f>SUM(B927,B950,B960,B970,B975,B982,B987)</f>
        <v>11335</v>
      </c>
      <c r="C926" s="134">
        <f>SUM(C927,C950,C960,C970,C975,C982,C987)</f>
        <v>8244</v>
      </c>
      <c r="D926" s="134"/>
      <c r="E926" s="134"/>
    </row>
    <row r="927" spans="1:5" s="129" customFormat="1" ht="14.25">
      <c r="A927" s="264" t="s">
        <v>768</v>
      </c>
      <c r="B927" s="134">
        <f>SUM(B928:B949)</f>
        <v>323</v>
      </c>
      <c r="C927" s="134">
        <f>SUM(C928:C949)</f>
        <v>300</v>
      </c>
      <c r="D927" s="134"/>
      <c r="E927" s="134"/>
    </row>
    <row r="928" spans="1:5" s="129" customFormat="1" ht="14.25">
      <c r="A928" s="264" t="s">
        <v>641</v>
      </c>
      <c r="B928" s="134">
        <v>323</v>
      </c>
      <c r="C928" s="134">
        <v>300</v>
      </c>
      <c r="D928" s="134"/>
      <c r="E928" s="134"/>
    </row>
    <row r="929" spans="1:5" s="129" customFormat="1" ht="14.25">
      <c r="A929" s="264" t="s">
        <v>642</v>
      </c>
      <c r="B929" s="134"/>
      <c r="C929" s="134"/>
      <c r="D929" s="134"/>
      <c r="E929" s="134"/>
    </row>
    <row r="930" spans="1:5" s="129" customFormat="1" ht="14.25">
      <c r="A930" s="264" t="s">
        <v>643</v>
      </c>
      <c r="B930" s="134"/>
      <c r="C930" s="134"/>
      <c r="D930" s="134"/>
      <c r="E930" s="134"/>
    </row>
    <row r="931" spans="1:5" s="129" customFormat="1" ht="14.25">
      <c r="A931" s="264" t="s">
        <v>769</v>
      </c>
      <c r="B931" s="134"/>
      <c r="C931" s="134"/>
      <c r="D931" s="134"/>
      <c r="E931" s="134"/>
    </row>
    <row r="932" spans="1:5" s="129" customFormat="1" ht="14.25">
      <c r="A932" s="264" t="s">
        <v>770</v>
      </c>
      <c r="B932" s="134"/>
      <c r="C932" s="134"/>
      <c r="D932" s="134"/>
      <c r="E932" s="134"/>
    </row>
    <row r="933" spans="1:5" s="129" customFormat="1" ht="14.25">
      <c r="A933" s="264" t="s">
        <v>771</v>
      </c>
      <c r="B933" s="134"/>
      <c r="C933" s="134"/>
      <c r="D933" s="134"/>
      <c r="E933" s="134"/>
    </row>
    <row r="934" spans="1:5" s="129" customFormat="1" ht="14.25">
      <c r="A934" s="264" t="s">
        <v>772</v>
      </c>
      <c r="B934" s="134"/>
      <c r="C934" s="134"/>
      <c r="D934" s="134"/>
      <c r="E934" s="134"/>
    </row>
    <row r="935" spans="1:5" s="129" customFormat="1" ht="14.25">
      <c r="A935" s="264" t="s">
        <v>773</v>
      </c>
      <c r="B935" s="134"/>
      <c r="C935" s="134"/>
      <c r="D935" s="134"/>
      <c r="E935" s="134"/>
    </row>
    <row r="936" spans="1:5" s="129" customFormat="1" ht="14.25">
      <c r="A936" s="264" t="s">
        <v>774</v>
      </c>
      <c r="B936" s="134"/>
      <c r="C936" s="134"/>
      <c r="D936" s="134"/>
      <c r="E936" s="134"/>
    </row>
    <row r="937" spans="1:5" s="129" customFormat="1" ht="14.25">
      <c r="A937" s="264" t="s">
        <v>775</v>
      </c>
      <c r="B937" s="134"/>
      <c r="C937" s="134"/>
      <c r="D937" s="134"/>
      <c r="E937" s="134"/>
    </row>
    <row r="938" spans="1:5" s="129" customFormat="1" ht="14.25">
      <c r="A938" s="264" t="s">
        <v>776</v>
      </c>
      <c r="B938" s="134"/>
      <c r="C938" s="134"/>
      <c r="D938" s="134"/>
      <c r="E938" s="134"/>
    </row>
    <row r="939" spans="1:5" s="129" customFormat="1" ht="14.25">
      <c r="A939" s="264" t="s">
        <v>777</v>
      </c>
      <c r="B939" s="134"/>
      <c r="C939" s="134"/>
      <c r="D939" s="134"/>
      <c r="E939" s="134"/>
    </row>
    <row r="940" spans="1:5" s="129" customFormat="1" ht="14.25">
      <c r="A940" s="264" t="s">
        <v>778</v>
      </c>
      <c r="B940" s="134"/>
      <c r="C940" s="134"/>
      <c r="D940" s="134"/>
      <c r="E940" s="134"/>
    </row>
    <row r="941" spans="1:5" s="129" customFormat="1" ht="14.25">
      <c r="A941" s="264" t="s">
        <v>779</v>
      </c>
      <c r="B941" s="134"/>
      <c r="C941" s="134"/>
      <c r="D941" s="134"/>
      <c r="E941" s="134"/>
    </row>
    <row r="942" spans="1:5" s="129" customFormat="1" ht="14.25">
      <c r="A942" s="264" t="s">
        <v>780</v>
      </c>
      <c r="B942" s="134"/>
      <c r="C942" s="134"/>
      <c r="D942" s="134"/>
      <c r="E942" s="134"/>
    </row>
    <row r="943" spans="1:5" s="129" customFormat="1" ht="14.25">
      <c r="A943" s="264" t="s">
        <v>781</v>
      </c>
      <c r="B943" s="134"/>
      <c r="C943" s="134"/>
      <c r="D943" s="134"/>
      <c r="E943" s="134"/>
    </row>
    <row r="944" spans="1:5" s="129" customFormat="1" ht="14.25">
      <c r="A944" s="264" t="s">
        <v>782</v>
      </c>
      <c r="B944" s="134"/>
      <c r="C944" s="134"/>
      <c r="D944" s="134"/>
      <c r="E944" s="134"/>
    </row>
    <row r="945" spans="1:5" s="129" customFormat="1" ht="14.25">
      <c r="A945" s="264" t="s">
        <v>783</v>
      </c>
      <c r="B945" s="134"/>
      <c r="C945" s="134"/>
      <c r="D945" s="134"/>
      <c r="E945" s="134"/>
    </row>
    <row r="946" spans="1:5" s="129" customFormat="1" ht="14.25">
      <c r="A946" s="264" t="s">
        <v>784</v>
      </c>
      <c r="B946" s="134"/>
      <c r="C946" s="134"/>
      <c r="D946" s="134"/>
      <c r="E946" s="134"/>
    </row>
    <row r="947" spans="1:5" s="129" customFormat="1" ht="14.25">
      <c r="A947" s="264" t="s">
        <v>785</v>
      </c>
      <c r="B947" s="134"/>
      <c r="C947" s="134"/>
      <c r="D947" s="134"/>
      <c r="E947" s="134"/>
    </row>
    <row r="948" spans="1:5" s="129" customFormat="1" ht="14.25">
      <c r="A948" s="264" t="s">
        <v>786</v>
      </c>
      <c r="B948" s="134"/>
      <c r="C948" s="134"/>
      <c r="D948" s="134"/>
      <c r="E948" s="134"/>
    </row>
    <row r="949" spans="1:5" s="129" customFormat="1" ht="14.25">
      <c r="A949" s="264" t="s">
        <v>787</v>
      </c>
      <c r="B949" s="134"/>
      <c r="C949" s="134"/>
      <c r="D949" s="134"/>
      <c r="E949" s="134"/>
    </row>
    <row r="950" spans="1:5" s="129" customFormat="1" ht="14.25">
      <c r="A950" s="264" t="s">
        <v>788</v>
      </c>
      <c r="B950" s="134">
        <f>SUM(B951:B959)</f>
        <v>0</v>
      </c>
      <c r="C950" s="134">
        <f>SUM(C951:C959)</f>
        <v>0</v>
      </c>
      <c r="D950" s="134"/>
      <c r="E950" s="134"/>
    </row>
    <row r="951" spans="1:5" s="129" customFormat="1" ht="14.25">
      <c r="A951" s="264" t="s">
        <v>641</v>
      </c>
      <c r="B951" s="134"/>
      <c r="C951" s="134"/>
      <c r="D951" s="134"/>
      <c r="E951" s="134"/>
    </row>
    <row r="952" spans="1:5" s="129" customFormat="1" ht="14.25">
      <c r="A952" s="264" t="s">
        <v>642</v>
      </c>
      <c r="B952" s="134"/>
      <c r="C952" s="134"/>
      <c r="D952" s="134"/>
      <c r="E952" s="134"/>
    </row>
    <row r="953" spans="1:5" s="129" customFormat="1" ht="14.25">
      <c r="A953" s="264" t="s">
        <v>643</v>
      </c>
      <c r="B953" s="134"/>
      <c r="C953" s="134"/>
      <c r="D953" s="134"/>
      <c r="E953" s="134"/>
    </row>
    <row r="954" spans="1:5" s="129" customFormat="1" ht="14.25">
      <c r="A954" s="264" t="s">
        <v>789</v>
      </c>
      <c r="B954" s="134"/>
      <c r="C954" s="134"/>
      <c r="D954" s="134"/>
      <c r="E954" s="134"/>
    </row>
    <row r="955" spans="1:5" s="129" customFormat="1" ht="14.25">
      <c r="A955" s="264" t="s">
        <v>790</v>
      </c>
      <c r="B955" s="134"/>
      <c r="C955" s="134"/>
      <c r="D955" s="134"/>
      <c r="E955" s="134"/>
    </row>
    <row r="956" spans="1:5" s="129" customFormat="1" ht="14.25">
      <c r="A956" s="264" t="s">
        <v>791</v>
      </c>
      <c r="B956" s="134"/>
      <c r="C956" s="134"/>
      <c r="D956" s="134"/>
      <c r="E956" s="134"/>
    </row>
    <row r="957" spans="1:5" s="129" customFormat="1" ht="14.25">
      <c r="A957" s="264" t="s">
        <v>792</v>
      </c>
      <c r="B957" s="134"/>
      <c r="C957" s="134"/>
      <c r="D957" s="134"/>
      <c r="E957" s="134"/>
    </row>
    <row r="958" spans="1:5" s="129" customFormat="1" ht="14.25">
      <c r="A958" s="264" t="s">
        <v>793</v>
      </c>
      <c r="B958" s="134"/>
      <c r="C958" s="134"/>
      <c r="D958" s="134"/>
      <c r="E958" s="134"/>
    </row>
    <row r="959" spans="1:5" s="129" customFormat="1" ht="14.25">
      <c r="A959" s="264" t="s">
        <v>794</v>
      </c>
      <c r="B959" s="134"/>
      <c r="C959" s="134"/>
      <c r="D959" s="134"/>
      <c r="E959" s="134"/>
    </row>
    <row r="960" spans="1:5" s="129" customFormat="1" ht="14.25">
      <c r="A960" s="264" t="s">
        <v>795</v>
      </c>
      <c r="B960" s="134">
        <f>SUM(B961:B969)</f>
        <v>0</v>
      </c>
      <c r="C960" s="134">
        <f>SUM(C961:C969)</f>
        <v>0</v>
      </c>
      <c r="D960" s="134"/>
      <c r="E960" s="134"/>
    </row>
    <row r="961" spans="1:5" s="129" customFormat="1" ht="14.25">
      <c r="A961" s="264" t="s">
        <v>641</v>
      </c>
      <c r="B961" s="134"/>
      <c r="C961" s="134"/>
      <c r="D961" s="134"/>
      <c r="E961" s="134"/>
    </row>
    <row r="962" spans="1:5" s="129" customFormat="1" ht="14.25">
      <c r="A962" s="264" t="s">
        <v>642</v>
      </c>
      <c r="B962" s="134"/>
      <c r="C962" s="134"/>
      <c r="D962" s="134"/>
      <c r="E962" s="134"/>
    </row>
    <row r="963" spans="1:5" s="129" customFormat="1" ht="14.25">
      <c r="A963" s="264" t="s">
        <v>643</v>
      </c>
      <c r="B963" s="134"/>
      <c r="C963" s="134"/>
      <c r="D963" s="134"/>
      <c r="E963" s="134"/>
    </row>
    <row r="964" spans="1:5" s="129" customFormat="1" ht="14.25">
      <c r="A964" s="264" t="s">
        <v>796</v>
      </c>
      <c r="B964" s="134"/>
      <c r="C964" s="134"/>
      <c r="D964" s="134"/>
      <c r="E964" s="134"/>
    </row>
    <row r="965" spans="1:5" s="129" customFormat="1" ht="14.25">
      <c r="A965" s="264" t="s">
        <v>797</v>
      </c>
      <c r="B965" s="134"/>
      <c r="C965" s="134"/>
      <c r="D965" s="134"/>
      <c r="E965" s="134"/>
    </row>
    <row r="966" spans="1:5" s="129" customFormat="1" ht="14.25">
      <c r="A966" s="264" t="s">
        <v>798</v>
      </c>
      <c r="B966" s="134"/>
      <c r="C966" s="134"/>
      <c r="D966" s="134"/>
      <c r="E966" s="134"/>
    </row>
    <row r="967" spans="1:5" s="129" customFormat="1" ht="14.25">
      <c r="A967" s="264" t="s">
        <v>799</v>
      </c>
      <c r="B967" s="134"/>
      <c r="C967" s="134"/>
      <c r="D967" s="134"/>
      <c r="E967" s="134"/>
    </row>
    <row r="968" spans="1:5" s="129" customFormat="1" ht="14.25">
      <c r="A968" s="264" t="s">
        <v>800</v>
      </c>
      <c r="B968" s="134"/>
      <c r="C968" s="134"/>
      <c r="D968" s="134"/>
      <c r="E968" s="134"/>
    </row>
    <row r="969" spans="1:5" s="129" customFormat="1" ht="14.25">
      <c r="A969" s="264" t="s">
        <v>801</v>
      </c>
      <c r="B969" s="134"/>
      <c r="C969" s="134"/>
      <c r="D969" s="134"/>
      <c r="E969" s="134"/>
    </row>
    <row r="970" spans="1:5" s="129" customFormat="1" ht="14.25">
      <c r="A970" s="264" t="s">
        <v>802</v>
      </c>
      <c r="B970" s="134">
        <f>SUM(B971:B974)</f>
        <v>51</v>
      </c>
      <c r="C970" s="134">
        <f>SUM(C971:C974)</f>
        <v>6</v>
      </c>
      <c r="D970" s="134"/>
      <c r="E970" s="134"/>
    </row>
    <row r="971" spans="1:5" s="129" customFormat="1" ht="14.25">
      <c r="A971" s="264" t="s">
        <v>803</v>
      </c>
      <c r="B971" s="134">
        <v>51</v>
      </c>
      <c r="C971" s="134">
        <v>6</v>
      </c>
      <c r="D971" s="134"/>
      <c r="E971" s="134"/>
    </row>
    <row r="972" spans="1:5" s="129" customFormat="1" ht="14.25">
      <c r="A972" s="264" t="s">
        <v>804</v>
      </c>
      <c r="B972" s="134"/>
      <c r="C972" s="134"/>
      <c r="D972" s="134"/>
      <c r="E972" s="134"/>
    </row>
    <row r="973" spans="1:5" s="129" customFormat="1" ht="14.25">
      <c r="A973" s="264" t="s">
        <v>805</v>
      </c>
      <c r="B973" s="134"/>
      <c r="C973" s="134"/>
      <c r="D973" s="134"/>
      <c r="E973" s="134"/>
    </row>
    <row r="974" spans="1:5" s="129" customFormat="1" ht="14.25">
      <c r="A974" s="264" t="s">
        <v>806</v>
      </c>
      <c r="B974" s="134"/>
      <c r="C974" s="134"/>
      <c r="D974" s="134"/>
      <c r="E974" s="134"/>
    </row>
    <row r="975" spans="1:5" s="129" customFormat="1" ht="14.25">
      <c r="A975" s="264" t="s">
        <v>807</v>
      </c>
      <c r="B975" s="134">
        <f>SUM(B976:B981)</f>
        <v>1</v>
      </c>
      <c r="C975" s="134">
        <f>SUM(C976:C981)</f>
        <v>0</v>
      </c>
      <c r="D975" s="134"/>
      <c r="E975" s="134"/>
    </row>
    <row r="976" spans="1:5" s="129" customFormat="1" ht="14.25">
      <c r="A976" s="264" t="s">
        <v>641</v>
      </c>
      <c r="B976" s="134"/>
      <c r="C976" s="134"/>
      <c r="D976" s="134"/>
      <c r="E976" s="134"/>
    </row>
    <row r="977" spans="1:5" s="129" customFormat="1" ht="14.25">
      <c r="A977" s="264" t="s">
        <v>642</v>
      </c>
      <c r="B977" s="134"/>
      <c r="C977" s="134"/>
      <c r="D977" s="134"/>
      <c r="E977" s="134"/>
    </row>
    <row r="978" spans="1:5" s="129" customFormat="1" ht="14.25">
      <c r="A978" s="264" t="s">
        <v>643</v>
      </c>
      <c r="B978" s="134"/>
      <c r="C978" s="134"/>
      <c r="D978" s="134"/>
      <c r="E978" s="134"/>
    </row>
    <row r="979" spans="1:5" s="129" customFormat="1" ht="14.25">
      <c r="A979" s="264" t="s">
        <v>793</v>
      </c>
      <c r="B979" s="134"/>
      <c r="C979" s="134"/>
      <c r="D979" s="134"/>
      <c r="E979" s="134"/>
    </row>
    <row r="980" spans="1:5" s="129" customFormat="1" ht="14.25">
      <c r="A980" s="264" t="s">
        <v>808</v>
      </c>
      <c r="B980" s="134"/>
      <c r="C980" s="134"/>
      <c r="D980" s="134"/>
      <c r="E980" s="134"/>
    </row>
    <row r="981" spans="1:5" s="129" customFormat="1" ht="14.25">
      <c r="A981" s="264" t="s">
        <v>809</v>
      </c>
      <c r="B981" s="134">
        <v>1</v>
      </c>
      <c r="C981" s="134"/>
      <c r="D981" s="134"/>
      <c r="E981" s="134"/>
    </row>
    <row r="982" spans="1:5" s="129" customFormat="1" ht="14.25">
      <c r="A982" s="264" t="s">
        <v>810</v>
      </c>
      <c r="B982" s="134">
        <f>SUM(B983:B986)</f>
        <v>10960</v>
      </c>
      <c r="C982" s="134">
        <f>SUM(C983:C986)</f>
        <v>7938</v>
      </c>
      <c r="D982" s="134"/>
      <c r="E982" s="134"/>
    </row>
    <row r="983" spans="1:5" s="129" customFormat="1" ht="14.25">
      <c r="A983" s="264" t="s">
        <v>811</v>
      </c>
      <c r="B983" s="134">
        <v>1507</v>
      </c>
      <c r="C983" s="134"/>
      <c r="D983" s="134"/>
      <c r="E983" s="134"/>
    </row>
    <row r="984" spans="1:5" s="129" customFormat="1" ht="14.25">
      <c r="A984" s="264" t="s">
        <v>812</v>
      </c>
      <c r="B984" s="134">
        <v>9453</v>
      </c>
      <c r="C984" s="134">
        <v>7938</v>
      </c>
      <c r="D984" s="134"/>
      <c r="E984" s="134"/>
    </row>
    <row r="985" spans="1:5" s="129" customFormat="1" ht="14.25">
      <c r="A985" s="264" t="s">
        <v>813</v>
      </c>
      <c r="B985" s="134"/>
      <c r="C985" s="134"/>
      <c r="D985" s="134"/>
      <c r="E985" s="134"/>
    </row>
    <row r="986" spans="1:5" s="129" customFormat="1" ht="14.25">
      <c r="A986" s="264" t="s">
        <v>814</v>
      </c>
      <c r="B986" s="134"/>
      <c r="C986" s="134"/>
      <c r="D986" s="134"/>
      <c r="E986" s="134"/>
    </row>
    <row r="987" spans="1:5" s="129" customFormat="1" ht="14.25">
      <c r="A987" s="264" t="s">
        <v>815</v>
      </c>
      <c r="B987" s="134">
        <f>SUM(B988:B989)</f>
        <v>0</v>
      </c>
      <c r="C987" s="134">
        <f>SUM(C988:C989)</f>
        <v>0</v>
      </c>
      <c r="D987" s="134"/>
      <c r="E987" s="134"/>
    </row>
    <row r="988" spans="1:5" s="129" customFormat="1" ht="14.25">
      <c r="A988" s="264" t="s">
        <v>816</v>
      </c>
      <c r="B988" s="134"/>
      <c r="C988" s="134"/>
      <c r="D988" s="134"/>
      <c r="E988" s="134"/>
    </row>
    <row r="989" spans="1:5" s="129" customFormat="1" ht="14.25">
      <c r="A989" s="264" t="s">
        <v>817</v>
      </c>
      <c r="B989" s="134"/>
      <c r="C989" s="134"/>
      <c r="D989" s="134"/>
      <c r="E989" s="134"/>
    </row>
    <row r="990" spans="1:5" s="129" customFormat="1" ht="14.25">
      <c r="A990" s="264" t="s">
        <v>818</v>
      </c>
      <c r="B990" s="134">
        <f>SUM(B991,B1001,B1017,B1022,B1036,B1043,B1050)</f>
        <v>3341</v>
      </c>
      <c r="C990" s="134">
        <f>SUM(C991,C1001,C1017,C1022,C1036,C1043,C1050)</f>
        <v>610</v>
      </c>
      <c r="D990" s="134"/>
      <c r="E990" s="134"/>
    </row>
    <row r="991" spans="1:5" s="129" customFormat="1" ht="14.25">
      <c r="A991" s="264" t="s">
        <v>819</v>
      </c>
      <c r="B991" s="134">
        <f>SUM(B992:B1000)</f>
        <v>0</v>
      </c>
      <c r="C991" s="134">
        <f>SUM(C992:C1000)</f>
        <v>0</v>
      </c>
      <c r="D991" s="134"/>
      <c r="E991" s="134"/>
    </row>
    <row r="992" spans="1:5" s="129" customFormat="1" ht="14.25">
      <c r="A992" s="264" t="s">
        <v>641</v>
      </c>
      <c r="B992" s="134"/>
      <c r="C992" s="134"/>
      <c r="D992" s="134"/>
      <c r="E992" s="134"/>
    </row>
    <row r="993" spans="1:5" s="129" customFormat="1" ht="14.25">
      <c r="A993" s="264" t="s">
        <v>642</v>
      </c>
      <c r="B993" s="134"/>
      <c r="C993" s="134"/>
      <c r="D993" s="134"/>
      <c r="E993" s="134"/>
    </row>
    <row r="994" spans="1:5" s="129" customFormat="1" ht="14.25">
      <c r="A994" s="264" t="s">
        <v>643</v>
      </c>
      <c r="B994" s="134"/>
      <c r="C994" s="134"/>
      <c r="D994" s="134"/>
      <c r="E994" s="134"/>
    </row>
    <row r="995" spans="1:5" s="129" customFormat="1" ht="14.25">
      <c r="A995" s="264" t="s">
        <v>820</v>
      </c>
      <c r="B995" s="134"/>
      <c r="C995" s="134"/>
      <c r="D995" s="134"/>
      <c r="E995" s="134"/>
    </row>
    <row r="996" spans="1:5" s="129" customFormat="1" ht="14.25">
      <c r="A996" s="264" t="s">
        <v>821</v>
      </c>
      <c r="B996" s="134"/>
      <c r="C996" s="134"/>
      <c r="D996" s="134"/>
      <c r="E996" s="134"/>
    </row>
    <row r="997" spans="1:5" s="129" customFormat="1" ht="14.25">
      <c r="A997" s="264" t="s">
        <v>822</v>
      </c>
      <c r="B997" s="134"/>
      <c r="C997" s="134"/>
      <c r="D997" s="134"/>
      <c r="E997" s="134"/>
    </row>
    <row r="998" spans="1:5" s="129" customFormat="1" ht="14.25">
      <c r="A998" s="264" t="s">
        <v>823</v>
      </c>
      <c r="B998" s="134"/>
      <c r="C998" s="134"/>
      <c r="D998" s="134"/>
      <c r="E998" s="134"/>
    </row>
    <row r="999" spans="1:5" s="129" customFormat="1" ht="14.25">
      <c r="A999" s="264" t="s">
        <v>824</v>
      </c>
      <c r="B999" s="134"/>
      <c r="C999" s="134"/>
      <c r="D999" s="134"/>
      <c r="E999" s="134"/>
    </row>
    <row r="1000" spans="1:5" s="129" customFormat="1" ht="14.25">
      <c r="A1000" s="264" t="s">
        <v>825</v>
      </c>
      <c r="B1000" s="134"/>
      <c r="C1000" s="134"/>
      <c r="D1000" s="134"/>
      <c r="E1000" s="134"/>
    </row>
    <row r="1001" spans="1:5" s="129" customFormat="1" ht="14.25">
      <c r="A1001" s="264" t="s">
        <v>826</v>
      </c>
      <c r="B1001" s="134">
        <f>SUM(B1002:B1016)</f>
        <v>2732</v>
      </c>
      <c r="C1001" s="134">
        <f>SUM(C1002:C1016)</f>
        <v>0</v>
      </c>
      <c r="D1001" s="134"/>
      <c r="E1001" s="134"/>
    </row>
    <row r="1002" spans="1:5" s="129" customFormat="1" ht="14.25">
      <c r="A1002" s="264" t="s">
        <v>641</v>
      </c>
      <c r="B1002" s="134"/>
      <c r="C1002" s="134"/>
      <c r="D1002" s="134"/>
      <c r="E1002" s="134"/>
    </row>
    <row r="1003" spans="1:5" s="129" customFormat="1" ht="14.25">
      <c r="A1003" s="264" t="s">
        <v>642</v>
      </c>
      <c r="B1003" s="134"/>
      <c r="C1003" s="134"/>
      <c r="D1003" s="134"/>
      <c r="E1003" s="134"/>
    </row>
    <row r="1004" spans="1:5" s="129" customFormat="1" ht="14.25">
      <c r="A1004" s="264" t="s">
        <v>643</v>
      </c>
      <c r="B1004" s="134"/>
      <c r="C1004" s="134"/>
      <c r="D1004" s="134"/>
      <c r="E1004" s="134"/>
    </row>
    <row r="1005" spans="1:5" s="129" customFormat="1" ht="14.25">
      <c r="A1005" s="264" t="s">
        <v>827</v>
      </c>
      <c r="B1005" s="134">
        <v>2732</v>
      </c>
      <c r="C1005" s="134"/>
      <c r="D1005" s="134"/>
      <c r="E1005" s="134"/>
    </row>
    <row r="1006" spans="1:5" s="129" customFormat="1" ht="14.25">
      <c r="A1006" s="264" t="s">
        <v>828</v>
      </c>
      <c r="B1006" s="134"/>
      <c r="C1006" s="134"/>
      <c r="D1006" s="134"/>
      <c r="E1006" s="134"/>
    </row>
    <row r="1007" spans="1:5" s="129" customFormat="1" ht="14.25">
      <c r="A1007" s="264" t="s">
        <v>829</v>
      </c>
      <c r="B1007" s="134"/>
      <c r="C1007" s="134"/>
      <c r="D1007" s="134"/>
      <c r="E1007" s="134"/>
    </row>
    <row r="1008" spans="1:5" s="129" customFormat="1" ht="14.25">
      <c r="A1008" s="264" t="s">
        <v>830</v>
      </c>
      <c r="B1008" s="134"/>
      <c r="C1008" s="134"/>
      <c r="D1008" s="134"/>
      <c r="E1008" s="134"/>
    </row>
    <row r="1009" spans="1:5" s="129" customFormat="1" ht="14.25">
      <c r="A1009" s="264" t="s">
        <v>831</v>
      </c>
      <c r="B1009" s="134"/>
      <c r="C1009" s="134"/>
      <c r="D1009" s="134"/>
      <c r="E1009" s="134"/>
    </row>
    <row r="1010" spans="1:5" s="129" customFormat="1" ht="14.25">
      <c r="A1010" s="264" t="s">
        <v>832</v>
      </c>
      <c r="B1010" s="134"/>
      <c r="C1010" s="134"/>
      <c r="D1010" s="134"/>
      <c r="E1010" s="134"/>
    </row>
    <row r="1011" spans="1:5" s="129" customFormat="1" ht="14.25">
      <c r="A1011" s="264" t="s">
        <v>833</v>
      </c>
      <c r="B1011" s="134"/>
      <c r="C1011" s="134"/>
      <c r="D1011" s="134"/>
      <c r="E1011" s="134"/>
    </row>
    <row r="1012" spans="1:5" s="129" customFormat="1" ht="14.25">
      <c r="A1012" s="264" t="s">
        <v>834</v>
      </c>
      <c r="B1012" s="134"/>
      <c r="C1012" s="134"/>
      <c r="D1012" s="134"/>
      <c r="E1012" s="134"/>
    </row>
    <row r="1013" spans="1:5" s="129" customFormat="1" ht="14.25">
      <c r="A1013" s="264" t="s">
        <v>835</v>
      </c>
      <c r="B1013" s="134"/>
      <c r="C1013" s="134"/>
      <c r="D1013" s="134"/>
      <c r="E1013" s="134"/>
    </row>
    <row r="1014" spans="1:5" s="129" customFormat="1" ht="14.25">
      <c r="A1014" s="264" t="s">
        <v>836</v>
      </c>
      <c r="B1014" s="134"/>
      <c r="C1014" s="134"/>
      <c r="D1014" s="134"/>
      <c r="E1014" s="134"/>
    </row>
    <row r="1015" spans="1:5" s="129" customFormat="1" ht="14.25">
      <c r="A1015" s="264" t="s">
        <v>837</v>
      </c>
      <c r="B1015" s="134"/>
      <c r="C1015" s="134"/>
      <c r="D1015" s="134"/>
      <c r="E1015" s="134"/>
    </row>
    <row r="1016" spans="1:5" s="129" customFormat="1" ht="14.25">
      <c r="A1016" s="264" t="s">
        <v>838</v>
      </c>
      <c r="B1016" s="134"/>
      <c r="C1016" s="134"/>
      <c r="D1016" s="134"/>
      <c r="E1016" s="134"/>
    </row>
    <row r="1017" spans="1:5" s="129" customFormat="1" ht="14.25">
      <c r="A1017" s="264" t="s">
        <v>839</v>
      </c>
      <c r="B1017" s="134">
        <f>SUM(B1018:B1021)</f>
        <v>0</v>
      </c>
      <c r="C1017" s="134">
        <f>SUM(C1018:C1021)</f>
        <v>0</v>
      </c>
      <c r="D1017" s="134"/>
      <c r="E1017" s="134"/>
    </row>
    <row r="1018" spans="1:5" s="129" customFormat="1" ht="14.25">
      <c r="A1018" s="264" t="s">
        <v>641</v>
      </c>
      <c r="B1018" s="134"/>
      <c r="C1018" s="134"/>
      <c r="D1018" s="134"/>
      <c r="E1018" s="134"/>
    </row>
    <row r="1019" spans="1:5" s="129" customFormat="1" ht="14.25">
      <c r="A1019" s="264" t="s">
        <v>642</v>
      </c>
      <c r="B1019" s="134"/>
      <c r="C1019" s="134"/>
      <c r="D1019" s="134"/>
      <c r="E1019" s="134"/>
    </row>
    <row r="1020" spans="1:5" s="129" customFormat="1" ht="14.25">
      <c r="A1020" s="264" t="s">
        <v>643</v>
      </c>
      <c r="B1020" s="134"/>
      <c r="C1020" s="134"/>
      <c r="D1020" s="134"/>
      <c r="E1020" s="134"/>
    </row>
    <row r="1021" spans="1:5" s="129" customFormat="1" ht="14.25">
      <c r="A1021" s="264" t="s">
        <v>840</v>
      </c>
      <c r="B1021" s="134"/>
      <c r="C1021" s="134"/>
      <c r="D1021" s="134"/>
      <c r="E1021" s="134"/>
    </row>
    <row r="1022" spans="1:5" s="129" customFormat="1" ht="14.25">
      <c r="A1022" s="264" t="s">
        <v>841</v>
      </c>
      <c r="B1022" s="134">
        <f>SUM(B1023:B1035)</f>
        <v>499</v>
      </c>
      <c r="C1022" s="134">
        <f>SUM(C1023:C1035)</f>
        <v>490</v>
      </c>
      <c r="D1022" s="134"/>
      <c r="E1022" s="134"/>
    </row>
    <row r="1023" spans="1:5" s="129" customFormat="1" ht="14.25">
      <c r="A1023" s="264" t="s">
        <v>641</v>
      </c>
      <c r="B1023" s="134">
        <v>499</v>
      </c>
      <c r="C1023" s="134">
        <v>490</v>
      </c>
      <c r="D1023" s="134"/>
      <c r="E1023" s="134"/>
    </row>
    <row r="1024" spans="1:5" s="129" customFormat="1" ht="14.25">
      <c r="A1024" s="264" t="s">
        <v>642</v>
      </c>
      <c r="B1024" s="134"/>
      <c r="C1024" s="134"/>
      <c r="D1024" s="134"/>
      <c r="E1024" s="134"/>
    </row>
    <row r="1025" spans="1:5" s="129" customFormat="1" ht="14.25">
      <c r="A1025" s="264" t="s">
        <v>643</v>
      </c>
      <c r="B1025" s="134"/>
      <c r="C1025" s="134"/>
      <c r="D1025" s="134"/>
      <c r="E1025" s="134"/>
    </row>
    <row r="1026" spans="1:5" s="129" customFormat="1" ht="14.25">
      <c r="A1026" s="264" t="s">
        <v>842</v>
      </c>
      <c r="B1026" s="134"/>
      <c r="C1026" s="134"/>
      <c r="D1026" s="134"/>
      <c r="E1026" s="134"/>
    </row>
    <row r="1027" spans="1:5" s="129" customFormat="1" ht="14.25">
      <c r="A1027" s="264" t="s">
        <v>843</v>
      </c>
      <c r="B1027" s="134"/>
      <c r="C1027" s="134"/>
      <c r="D1027" s="134"/>
      <c r="E1027" s="134"/>
    </row>
    <row r="1028" spans="1:5" s="129" customFormat="1" ht="14.25">
      <c r="A1028" s="264" t="s">
        <v>844</v>
      </c>
      <c r="B1028" s="134"/>
      <c r="C1028" s="134"/>
      <c r="D1028" s="134"/>
      <c r="E1028" s="134"/>
    </row>
    <row r="1029" spans="1:5" s="129" customFormat="1" ht="14.25">
      <c r="A1029" s="264" t="s">
        <v>845</v>
      </c>
      <c r="B1029" s="134"/>
      <c r="C1029" s="134"/>
      <c r="D1029" s="134"/>
      <c r="E1029" s="134"/>
    </row>
    <row r="1030" spans="1:5" s="129" customFormat="1" ht="14.25">
      <c r="A1030" s="264" t="s">
        <v>846</v>
      </c>
      <c r="B1030" s="134"/>
      <c r="C1030" s="134"/>
      <c r="D1030" s="134"/>
      <c r="E1030" s="134"/>
    </row>
    <row r="1031" spans="1:5" s="129" customFormat="1" ht="14.25">
      <c r="A1031" s="264" t="s">
        <v>847</v>
      </c>
      <c r="B1031" s="134"/>
      <c r="C1031" s="134"/>
      <c r="D1031" s="134"/>
      <c r="E1031" s="134"/>
    </row>
    <row r="1032" spans="1:5" s="129" customFormat="1" ht="14.25">
      <c r="A1032" s="264" t="s">
        <v>848</v>
      </c>
      <c r="B1032" s="134"/>
      <c r="C1032" s="134"/>
      <c r="D1032" s="134"/>
      <c r="E1032" s="134"/>
    </row>
    <row r="1033" spans="1:5" s="129" customFormat="1" ht="14.25">
      <c r="A1033" s="264" t="s">
        <v>793</v>
      </c>
      <c r="B1033" s="134"/>
      <c r="C1033" s="134"/>
      <c r="D1033" s="134"/>
      <c r="E1033" s="134"/>
    </row>
    <row r="1034" spans="1:5" s="129" customFormat="1" ht="14.25">
      <c r="A1034" s="264" t="s">
        <v>849</v>
      </c>
      <c r="B1034" s="134"/>
      <c r="C1034" s="134"/>
      <c r="D1034" s="134"/>
      <c r="E1034" s="134"/>
    </row>
    <row r="1035" spans="1:5" s="129" customFormat="1" ht="14.25">
      <c r="A1035" s="264" t="s">
        <v>850</v>
      </c>
      <c r="B1035" s="134"/>
      <c r="C1035" s="134"/>
      <c r="D1035" s="134"/>
      <c r="E1035" s="134"/>
    </row>
    <row r="1036" spans="1:5" s="129" customFormat="1" ht="14.25">
      <c r="A1036" s="264" t="s">
        <v>851</v>
      </c>
      <c r="B1036" s="134">
        <f>SUM(B1037:B1042)</f>
        <v>0</v>
      </c>
      <c r="C1036" s="134">
        <f>SUM(C1037:C1042)</f>
        <v>0</v>
      </c>
      <c r="D1036" s="134"/>
      <c r="E1036" s="134"/>
    </row>
    <row r="1037" spans="1:5" s="129" customFormat="1" ht="14.25">
      <c r="A1037" s="264" t="s">
        <v>641</v>
      </c>
      <c r="B1037" s="134"/>
      <c r="C1037" s="134"/>
      <c r="D1037" s="134"/>
      <c r="E1037" s="134"/>
    </row>
    <row r="1038" spans="1:5" s="129" customFormat="1" ht="14.25">
      <c r="A1038" s="264" t="s">
        <v>642</v>
      </c>
      <c r="B1038" s="134"/>
      <c r="C1038" s="134"/>
      <c r="D1038" s="134"/>
      <c r="E1038" s="134"/>
    </row>
    <row r="1039" spans="1:5" s="129" customFormat="1" ht="14.25">
      <c r="A1039" s="264" t="s">
        <v>643</v>
      </c>
      <c r="B1039" s="134"/>
      <c r="C1039" s="134"/>
      <c r="D1039" s="134"/>
      <c r="E1039" s="134"/>
    </row>
    <row r="1040" spans="1:5" s="129" customFormat="1" ht="14.25">
      <c r="A1040" s="264" t="s">
        <v>852</v>
      </c>
      <c r="B1040" s="134"/>
      <c r="C1040" s="134"/>
      <c r="D1040" s="134"/>
      <c r="E1040" s="134"/>
    </row>
    <row r="1041" spans="1:5" s="129" customFormat="1" ht="14.25">
      <c r="A1041" s="263" t="s">
        <v>853</v>
      </c>
      <c r="B1041" s="134"/>
      <c r="C1041" s="134"/>
      <c r="D1041" s="134"/>
      <c r="E1041" s="134"/>
    </row>
    <row r="1042" spans="1:5" s="129" customFormat="1" ht="14.25">
      <c r="A1042" s="264" t="s">
        <v>854</v>
      </c>
      <c r="B1042" s="134"/>
      <c r="C1042" s="134"/>
      <c r="D1042" s="134"/>
      <c r="E1042" s="134"/>
    </row>
    <row r="1043" spans="1:5" s="129" customFormat="1" ht="14.25">
      <c r="A1043" s="264" t="s">
        <v>855</v>
      </c>
      <c r="B1043" s="134">
        <f>SUM(B1044:B1049)</f>
        <v>110</v>
      </c>
      <c r="C1043" s="134">
        <f>SUM(C1044:C1049)</f>
        <v>120</v>
      </c>
      <c r="D1043" s="134"/>
      <c r="E1043" s="134"/>
    </row>
    <row r="1044" spans="1:5" s="129" customFormat="1" ht="14.25">
      <c r="A1044" s="264" t="s">
        <v>641</v>
      </c>
      <c r="B1044" s="134"/>
      <c r="C1044" s="134"/>
      <c r="D1044" s="134"/>
      <c r="E1044" s="134"/>
    </row>
    <row r="1045" spans="1:5" s="129" customFormat="1" ht="14.25">
      <c r="A1045" s="264" t="s">
        <v>642</v>
      </c>
      <c r="B1045" s="134"/>
      <c r="C1045" s="134"/>
      <c r="D1045" s="134"/>
      <c r="E1045" s="134"/>
    </row>
    <row r="1046" spans="1:5" s="129" customFormat="1" ht="14.25">
      <c r="A1046" s="264" t="s">
        <v>643</v>
      </c>
      <c r="B1046" s="134"/>
      <c r="C1046" s="134"/>
      <c r="D1046" s="134"/>
      <c r="E1046" s="134"/>
    </row>
    <row r="1047" spans="1:5" s="129" customFormat="1" ht="14.25">
      <c r="A1047" s="264" t="s">
        <v>856</v>
      </c>
      <c r="B1047" s="134"/>
      <c r="C1047" s="134"/>
      <c r="D1047" s="134"/>
      <c r="E1047" s="134"/>
    </row>
    <row r="1048" spans="1:5" s="129" customFormat="1" ht="14.25">
      <c r="A1048" s="264" t="s">
        <v>857</v>
      </c>
      <c r="B1048" s="134">
        <v>110</v>
      </c>
      <c r="C1048" s="134">
        <v>120</v>
      </c>
      <c r="D1048" s="134"/>
      <c r="E1048" s="134"/>
    </row>
    <row r="1049" spans="1:5" s="129" customFormat="1" ht="14.25">
      <c r="A1049" s="264" t="s">
        <v>858</v>
      </c>
      <c r="B1049" s="134"/>
      <c r="C1049" s="134"/>
      <c r="D1049" s="134"/>
      <c r="E1049" s="134"/>
    </row>
    <row r="1050" spans="1:5" s="129" customFormat="1" ht="14.25">
      <c r="A1050" s="264" t="s">
        <v>859</v>
      </c>
      <c r="B1050" s="134">
        <f>SUM(B1051:B1055)</f>
        <v>0</v>
      </c>
      <c r="C1050" s="134">
        <f>SUM(C1051:C1055)</f>
        <v>0</v>
      </c>
      <c r="D1050" s="134"/>
      <c r="E1050" s="134"/>
    </row>
    <row r="1051" spans="1:5" s="129" customFormat="1" ht="14.25">
      <c r="A1051" s="264" t="s">
        <v>860</v>
      </c>
      <c r="B1051" s="134"/>
      <c r="C1051" s="134"/>
      <c r="D1051" s="134"/>
      <c r="E1051" s="134"/>
    </row>
    <row r="1052" spans="1:5" s="129" customFormat="1" ht="14.25">
      <c r="A1052" s="264" t="s">
        <v>861</v>
      </c>
      <c r="B1052" s="134"/>
      <c r="C1052" s="134"/>
      <c r="D1052" s="134"/>
      <c r="E1052" s="134"/>
    </row>
    <row r="1053" spans="1:5" s="129" customFormat="1" ht="14.25">
      <c r="A1053" s="264" t="s">
        <v>862</v>
      </c>
      <c r="B1053" s="134"/>
      <c r="C1053" s="134"/>
      <c r="D1053" s="134"/>
      <c r="E1053" s="134"/>
    </row>
    <row r="1054" spans="1:5" s="129" customFormat="1" ht="14.25">
      <c r="A1054" s="264" t="s">
        <v>863</v>
      </c>
      <c r="B1054" s="134"/>
      <c r="C1054" s="134"/>
      <c r="D1054" s="134"/>
      <c r="E1054" s="134"/>
    </row>
    <row r="1055" spans="1:5" s="129" customFormat="1" ht="14.25">
      <c r="A1055" s="264" t="s">
        <v>864</v>
      </c>
      <c r="B1055" s="134"/>
      <c r="C1055" s="134"/>
      <c r="D1055" s="134"/>
      <c r="E1055" s="134"/>
    </row>
    <row r="1056" spans="1:5" s="129" customFormat="1" ht="14.25">
      <c r="A1056" s="264" t="s">
        <v>865</v>
      </c>
      <c r="B1056" s="134">
        <f>SUM(B1057,B1067,B1073)</f>
        <v>63</v>
      </c>
      <c r="C1056" s="134">
        <f>SUM(C1057,C1067,C1073)</f>
        <v>55</v>
      </c>
      <c r="D1056" s="134"/>
      <c r="E1056" s="134"/>
    </row>
    <row r="1057" spans="1:5" s="129" customFormat="1" ht="14.25">
      <c r="A1057" s="264" t="s">
        <v>866</v>
      </c>
      <c r="B1057" s="134">
        <f>SUM(B1058:B1066)</f>
        <v>63</v>
      </c>
      <c r="C1057" s="134">
        <f>SUM(C1058:C1066)</f>
        <v>55</v>
      </c>
      <c r="D1057" s="134"/>
      <c r="E1057" s="134"/>
    </row>
    <row r="1058" spans="1:5" s="129" customFormat="1" ht="14.25">
      <c r="A1058" s="264" t="s">
        <v>641</v>
      </c>
      <c r="B1058" s="134"/>
      <c r="C1058" s="134"/>
      <c r="D1058" s="134"/>
      <c r="E1058" s="134"/>
    </row>
    <row r="1059" spans="1:5" s="129" customFormat="1" ht="14.25">
      <c r="A1059" s="264" t="s">
        <v>642</v>
      </c>
      <c r="B1059" s="134"/>
      <c r="C1059" s="134"/>
      <c r="D1059" s="134"/>
      <c r="E1059" s="134"/>
    </row>
    <row r="1060" spans="1:5" s="129" customFormat="1" ht="14.25">
      <c r="A1060" s="264" t="s">
        <v>643</v>
      </c>
      <c r="B1060" s="134"/>
      <c r="C1060" s="134"/>
      <c r="D1060" s="134"/>
      <c r="E1060" s="134"/>
    </row>
    <row r="1061" spans="1:5" s="129" customFormat="1" ht="14.25">
      <c r="A1061" s="264" t="s">
        <v>867</v>
      </c>
      <c r="B1061" s="134"/>
      <c r="C1061" s="134"/>
      <c r="D1061" s="134"/>
      <c r="E1061" s="134"/>
    </row>
    <row r="1062" spans="1:5" s="129" customFormat="1" ht="14.25">
      <c r="A1062" s="264" t="s">
        <v>868</v>
      </c>
      <c r="B1062" s="134"/>
      <c r="C1062" s="134"/>
      <c r="D1062" s="134"/>
      <c r="E1062" s="134"/>
    </row>
    <row r="1063" spans="1:5" s="129" customFormat="1" ht="14.25">
      <c r="A1063" s="264" t="s">
        <v>869</v>
      </c>
      <c r="B1063" s="134"/>
      <c r="C1063" s="134"/>
      <c r="D1063" s="134"/>
      <c r="E1063" s="134"/>
    </row>
    <row r="1064" spans="1:5" s="129" customFormat="1" ht="14.25">
      <c r="A1064" s="264" t="s">
        <v>870</v>
      </c>
      <c r="B1064" s="134"/>
      <c r="C1064" s="134"/>
      <c r="D1064" s="134"/>
      <c r="E1064" s="134"/>
    </row>
    <row r="1065" spans="1:5" s="129" customFormat="1" ht="14.25">
      <c r="A1065" s="264" t="s">
        <v>660</v>
      </c>
      <c r="B1065" s="134">
        <v>58</v>
      </c>
      <c r="C1065" s="134">
        <v>55</v>
      </c>
      <c r="D1065" s="134"/>
      <c r="E1065" s="134"/>
    </row>
    <row r="1066" spans="1:5" s="129" customFormat="1" ht="14.25">
      <c r="A1066" s="264" t="s">
        <v>871</v>
      </c>
      <c r="B1066" s="134">
        <v>5</v>
      </c>
      <c r="C1066" s="134"/>
      <c r="D1066" s="134"/>
      <c r="E1066" s="134"/>
    </row>
    <row r="1067" spans="1:5" s="129" customFormat="1" ht="14.25">
      <c r="A1067" s="264" t="s">
        <v>872</v>
      </c>
      <c r="B1067" s="134">
        <f>SUM(B1068:B1072)</f>
        <v>0</v>
      </c>
      <c r="C1067" s="134">
        <f>SUM(C1068:C1072)</f>
        <v>0</v>
      </c>
      <c r="D1067" s="134"/>
      <c r="E1067" s="134"/>
    </row>
    <row r="1068" spans="1:5" s="129" customFormat="1" ht="14.25">
      <c r="A1068" s="264" t="s">
        <v>641</v>
      </c>
      <c r="B1068" s="134"/>
      <c r="C1068" s="134"/>
      <c r="D1068" s="134"/>
      <c r="E1068" s="134"/>
    </row>
    <row r="1069" spans="1:5" s="129" customFormat="1" ht="14.25">
      <c r="A1069" s="264" t="s">
        <v>642</v>
      </c>
      <c r="B1069" s="134"/>
      <c r="C1069" s="134"/>
      <c r="D1069" s="134"/>
      <c r="E1069" s="134"/>
    </row>
    <row r="1070" spans="1:5" s="129" customFormat="1" ht="14.25">
      <c r="A1070" s="264" t="s">
        <v>643</v>
      </c>
      <c r="B1070" s="134"/>
      <c r="C1070" s="134"/>
      <c r="D1070" s="134"/>
      <c r="E1070" s="134"/>
    </row>
    <row r="1071" spans="1:5" s="129" customFormat="1" ht="14.25">
      <c r="A1071" s="264" t="s">
        <v>873</v>
      </c>
      <c r="B1071" s="134"/>
      <c r="C1071" s="134"/>
      <c r="D1071" s="134"/>
      <c r="E1071" s="134"/>
    </row>
    <row r="1072" spans="1:5" s="129" customFormat="1" ht="14.25">
      <c r="A1072" s="264" t="s">
        <v>874</v>
      </c>
      <c r="B1072" s="134"/>
      <c r="C1072" s="134"/>
      <c r="D1072" s="134"/>
      <c r="E1072" s="134"/>
    </row>
    <row r="1073" spans="1:5" s="129" customFormat="1" ht="14.25">
      <c r="A1073" s="264" t="s">
        <v>875</v>
      </c>
      <c r="B1073" s="134">
        <f>SUM(B1074:B1075)</f>
        <v>0</v>
      </c>
      <c r="C1073" s="134">
        <f>SUM(C1074:C1075)</f>
        <v>0</v>
      </c>
      <c r="D1073" s="134"/>
      <c r="E1073" s="134"/>
    </row>
    <row r="1074" spans="1:5" s="129" customFormat="1" ht="14.25">
      <c r="A1074" s="264" t="s">
        <v>876</v>
      </c>
      <c r="B1074" s="134"/>
      <c r="C1074" s="134"/>
      <c r="D1074" s="134"/>
      <c r="E1074" s="134"/>
    </row>
    <row r="1075" spans="1:5" s="129" customFormat="1" ht="14.25">
      <c r="A1075" s="264" t="s">
        <v>877</v>
      </c>
      <c r="B1075" s="134"/>
      <c r="C1075" s="134"/>
      <c r="D1075" s="134"/>
      <c r="E1075" s="134"/>
    </row>
    <row r="1076" spans="1:5" s="129" customFormat="1" ht="14.25">
      <c r="A1076" s="264" t="s">
        <v>878</v>
      </c>
      <c r="B1076" s="134">
        <f>SUM(B1077,B1084,B1090)</f>
        <v>0</v>
      </c>
      <c r="C1076" s="134">
        <f>SUM(C1077,C1084,C1090)</f>
        <v>0</v>
      </c>
      <c r="D1076" s="134"/>
      <c r="E1076" s="134"/>
    </row>
    <row r="1077" spans="1:5" s="129" customFormat="1" ht="14.25">
      <c r="A1077" s="264" t="s">
        <v>879</v>
      </c>
      <c r="B1077" s="134">
        <f>SUM(B1078:B1083)</f>
        <v>0</v>
      </c>
      <c r="C1077" s="134">
        <f>SUM(C1078:C1083)</f>
        <v>0</v>
      </c>
      <c r="D1077" s="134"/>
      <c r="E1077" s="134"/>
    </row>
    <row r="1078" spans="1:5" s="129" customFormat="1" ht="14.25">
      <c r="A1078" s="264" t="s">
        <v>641</v>
      </c>
      <c r="B1078" s="134"/>
      <c r="C1078" s="134"/>
      <c r="D1078" s="134"/>
      <c r="E1078" s="134"/>
    </row>
    <row r="1079" spans="1:5" s="129" customFormat="1" ht="14.25">
      <c r="A1079" s="264" t="s">
        <v>642</v>
      </c>
      <c r="B1079" s="134"/>
      <c r="C1079" s="134"/>
      <c r="D1079" s="134"/>
      <c r="E1079" s="134"/>
    </row>
    <row r="1080" spans="1:5" s="129" customFormat="1" ht="14.25">
      <c r="A1080" s="264" t="s">
        <v>643</v>
      </c>
      <c r="B1080" s="134"/>
      <c r="C1080" s="134"/>
      <c r="D1080" s="134"/>
      <c r="E1080" s="134"/>
    </row>
    <row r="1081" spans="1:5" s="129" customFormat="1" ht="14.25">
      <c r="A1081" s="264" t="s">
        <v>880</v>
      </c>
      <c r="B1081" s="134"/>
      <c r="C1081" s="134"/>
      <c r="D1081" s="134"/>
      <c r="E1081" s="134"/>
    </row>
    <row r="1082" spans="1:5" s="129" customFormat="1" ht="14.25">
      <c r="A1082" s="264" t="s">
        <v>660</v>
      </c>
      <c r="B1082" s="134"/>
      <c r="C1082" s="134"/>
      <c r="D1082" s="134"/>
      <c r="E1082" s="134"/>
    </row>
    <row r="1083" spans="1:5" s="129" customFormat="1" ht="14.25">
      <c r="A1083" s="264" t="s">
        <v>881</v>
      </c>
      <c r="B1083" s="134"/>
      <c r="C1083" s="134"/>
      <c r="D1083" s="134"/>
      <c r="E1083" s="134"/>
    </row>
    <row r="1084" spans="1:5" s="129" customFormat="1" ht="14.25">
      <c r="A1084" s="264" t="s">
        <v>882</v>
      </c>
      <c r="B1084" s="134">
        <f>SUM(B1085:B1089)</f>
        <v>0</v>
      </c>
      <c r="C1084" s="134">
        <f>SUM(C1085:C1089)</f>
        <v>0</v>
      </c>
      <c r="D1084" s="134"/>
      <c r="E1084" s="134"/>
    </row>
    <row r="1085" spans="1:5" s="129" customFormat="1" ht="14.25">
      <c r="A1085" s="264" t="s">
        <v>883</v>
      </c>
      <c r="B1085" s="134"/>
      <c r="C1085" s="134"/>
      <c r="D1085" s="134"/>
      <c r="E1085" s="134"/>
    </row>
    <row r="1086" spans="1:5" s="129" customFormat="1" ht="14.25">
      <c r="A1086" s="265" t="s">
        <v>884</v>
      </c>
      <c r="B1086" s="134"/>
      <c r="C1086" s="134"/>
      <c r="D1086" s="134"/>
      <c r="E1086" s="134"/>
    </row>
    <row r="1087" spans="1:5" s="129" customFormat="1" ht="14.25">
      <c r="A1087" s="264" t="s">
        <v>885</v>
      </c>
      <c r="B1087" s="134"/>
      <c r="C1087" s="134"/>
      <c r="D1087" s="134"/>
      <c r="E1087" s="134"/>
    </row>
    <row r="1088" spans="1:5" s="129" customFormat="1" ht="14.25">
      <c r="A1088" s="264" t="s">
        <v>886</v>
      </c>
      <c r="B1088" s="134"/>
      <c r="C1088" s="134"/>
      <c r="D1088" s="134"/>
      <c r="E1088" s="134"/>
    </row>
    <row r="1089" spans="1:5" s="129" customFormat="1" ht="14.25">
      <c r="A1089" s="264" t="s">
        <v>887</v>
      </c>
      <c r="B1089" s="134"/>
      <c r="C1089" s="134"/>
      <c r="D1089" s="134"/>
      <c r="E1089" s="134"/>
    </row>
    <row r="1090" spans="1:5" s="129" customFormat="1" ht="14.25">
      <c r="A1090" s="264" t="s">
        <v>888</v>
      </c>
      <c r="B1090" s="134"/>
      <c r="C1090" s="134"/>
      <c r="D1090" s="134"/>
      <c r="E1090" s="134"/>
    </row>
    <row r="1091" spans="1:5" s="129" customFormat="1" ht="14.25">
      <c r="A1091" s="264" t="s">
        <v>889</v>
      </c>
      <c r="B1091" s="134">
        <f>SUM(B1092:B1100)</f>
        <v>0</v>
      </c>
      <c r="C1091" s="134">
        <f>SUM(C1092:C1100)</f>
        <v>0</v>
      </c>
      <c r="D1091" s="134"/>
      <c r="E1091" s="134"/>
    </row>
    <row r="1092" spans="1:5" s="129" customFormat="1" ht="14.25">
      <c r="A1092" s="264" t="s">
        <v>890</v>
      </c>
      <c r="B1092" s="134"/>
      <c r="C1092" s="134"/>
      <c r="D1092" s="134"/>
      <c r="E1092" s="134"/>
    </row>
    <row r="1093" spans="1:5" s="129" customFormat="1" ht="14.25">
      <c r="A1093" s="264" t="s">
        <v>891</v>
      </c>
      <c r="B1093" s="134"/>
      <c r="C1093" s="134"/>
      <c r="D1093" s="134"/>
      <c r="E1093" s="134"/>
    </row>
    <row r="1094" spans="1:5" s="129" customFormat="1" ht="14.25">
      <c r="A1094" s="264" t="s">
        <v>892</v>
      </c>
      <c r="B1094" s="134"/>
      <c r="C1094" s="134"/>
      <c r="D1094" s="134"/>
      <c r="E1094" s="134"/>
    </row>
    <row r="1095" spans="1:5" s="129" customFormat="1" ht="14.25">
      <c r="A1095" s="264" t="s">
        <v>893</v>
      </c>
      <c r="B1095" s="134"/>
      <c r="C1095" s="134"/>
      <c r="D1095" s="134"/>
      <c r="E1095" s="134"/>
    </row>
    <row r="1096" spans="1:5" s="129" customFormat="1" ht="14.25">
      <c r="A1096" s="264" t="s">
        <v>894</v>
      </c>
      <c r="B1096" s="134"/>
      <c r="C1096" s="134"/>
      <c r="D1096" s="134"/>
      <c r="E1096" s="134"/>
    </row>
    <row r="1097" spans="1:5" s="129" customFormat="1" ht="14.25">
      <c r="A1097" s="264" t="s">
        <v>659</v>
      </c>
      <c r="B1097" s="134"/>
      <c r="C1097" s="134"/>
      <c r="D1097" s="134"/>
      <c r="E1097" s="134"/>
    </row>
    <row r="1098" spans="1:5" s="129" customFormat="1" ht="14.25">
      <c r="A1098" s="264" t="s">
        <v>895</v>
      </c>
      <c r="B1098" s="134"/>
      <c r="C1098" s="134"/>
      <c r="D1098" s="134"/>
      <c r="E1098" s="134"/>
    </row>
    <row r="1099" spans="1:5" s="129" customFormat="1" ht="14.25">
      <c r="A1099" s="264" t="s">
        <v>896</v>
      </c>
      <c r="B1099" s="134"/>
      <c r="C1099" s="134"/>
      <c r="D1099" s="134"/>
      <c r="E1099" s="134"/>
    </row>
    <row r="1100" spans="1:5" s="129" customFormat="1" ht="14.25">
      <c r="A1100" s="264" t="s">
        <v>897</v>
      </c>
      <c r="B1100" s="134"/>
      <c r="C1100" s="134"/>
      <c r="D1100" s="134"/>
      <c r="E1100" s="134"/>
    </row>
    <row r="1101" spans="1:5" s="129" customFormat="1" ht="14.25">
      <c r="A1101" s="264" t="s">
        <v>898</v>
      </c>
      <c r="B1101" s="134">
        <f>SUM(B1102,B1121,B1140,B1149,B1164)</f>
        <v>1581</v>
      </c>
      <c r="C1101" s="134">
        <f>SUM(C1102,C1121,C1140,C1149,C1164)</f>
        <v>530</v>
      </c>
      <c r="D1101" s="134"/>
      <c r="E1101" s="134"/>
    </row>
    <row r="1102" spans="1:5" s="129" customFormat="1" ht="14.25">
      <c r="A1102" s="264" t="s">
        <v>899</v>
      </c>
      <c r="B1102" s="134">
        <f>SUM(B1103:B1120)</f>
        <v>1581</v>
      </c>
      <c r="C1102" s="134">
        <f>SUM(C1103:C1120)</f>
        <v>530</v>
      </c>
      <c r="D1102" s="134"/>
      <c r="E1102" s="134"/>
    </row>
    <row r="1103" spans="1:5" s="129" customFormat="1" ht="14.25">
      <c r="A1103" s="264" t="s">
        <v>641</v>
      </c>
      <c r="B1103" s="134">
        <v>549</v>
      </c>
      <c r="C1103" s="134">
        <v>530</v>
      </c>
      <c r="D1103" s="134"/>
      <c r="E1103" s="134"/>
    </row>
    <row r="1104" spans="1:5" s="129" customFormat="1" ht="14.25">
      <c r="A1104" s="264" t="s">
        <v>642</v>
      </c>
      <c r="B1104" s="134"/>
      <c r="C1104" s="134"/>
      <c r="D1104" s="134"/>
      <c r="E1104" s="134"/>
    </row>
    <row r="1105" spans="1:5" s="129" customFormat="1" ht="14.25">
      <c r="A1105" s="264" t="s">
        <v>643</v>
      </c>
      <c r="B1105" s="134"/>
      <c r="C1105" s="134"/>
      <c r="D1105" s="134"/>
      <c r="E1105" s="134"/>
    </row>
    <row r="1106" spans="1:5" s="129" customFormat="1" ht="14.25">
      <c r="A1106" s="264" t="s">
        <v>900</v>
      </c>
      <c r="B1106" s="134"/>
      <c r="C1106" s="134"/>
      <c r="D1106" s="134"/>
      <c r="E1106" s="134"/>
    </row>
    <row r="1107" spans="1:5" s="129" customFormat="1" ht="14.25">
      <c r="A1107" s="264" t="s">
        <v>901</v>
      </c>
      <c r="B1107" s="134">
        <v>43</v>
      </c>
      <c r="C1107" s="134"/>
      <c r="D1107" s="134"/>
      <c r="E1107" s="134"/>
    </row>
    <row r="1108" spans="1:5" s="129" customFormat="1" ht="14.25">
      <c r="A1108" s="264" t="s">
        <v>902</v>
      </c>
      <c r="B1108" s="134"/>
      <c r="C1108" s="134"/>
      <c r="D1108" s="134"/>
      <c r="E1108" s="134"/>
    </row>
    <row r="1109" spans="1:5" s="129" customFormat="1" ht="14.25">
      <c r="A1109" s="264" t="s">
        <v>903</v>
      </c>
      <c r="B1109" s="134"/>
      <c r="C1109" s="134"/>
      <c r="D1109" s="134"/>
      <c r="E1109" s="134"/>
    </row>
    <row r="1110" spans="1:5" s="129" customFormat="1" ht="14.25">
      <c r="A1110" s="264" t="s">
        <v>904</v>
      </c>
      <c r="B1110" s="134"/>
      <c r="C1110" s="134"/>
      <c r="D1110" s="134"/>
      <c r="E1110" s="134"/>
    </row>
    <row r="1111" spans="1:5" s="129" customFormat="1" ht="14.25">
      <c r="A1111" s="264" t="s">
        <v>905</v>
      </c>
      <c r="B1111" s="134">
        <v>26</v>
      </c>
      <c r="C1111" s="134"/>
      <c r="D1111" s="134"/>
      <c r="E1111" s="134"/>
    </row>
    <row r="1112" spans="1:5" s="129" customFormat="1" ht="14.25">
      <c r="A1112" s="264" t="s">
        <v>906</v>
      </c>
      <c r="B1112" s="134">
        <v>414</v>
      </c>
      <c r="C1112" s="134"/>
      <c r="D1112" s="134"/>
      <c r="E1112" s="134"/>
    </row>
    <row r="1113" spans="1:5" s="129" customFormat="1" ht="14.25">
      <c r="A1113" s="264" t="s">
        <v>907</v>
      </c>
      <c r="B1113" s="134"/>
      <c r="C1113" s="134"/>
      <c r="D1113" s="134"/>
      <c r="E1113" s="134"/>
    </row>
    <row r="1114" spans="1:5" s="129" customFormat="1" ht="14.25">
      <c r="A1114" s="264" t="s">
        <v>908</v>
      </c>
      <c r="B1114" s="134"/>
      <c r="C1114" s="134"/>
      <c r="D1114" s="134"/>
      <c r="E1114" s="134"/>
    </row>
    <row r="1115" spans="1:5" s="129" customFormat="1" ht="14.25">
      <c r="A1115" s="264" t="s">
        <v>909</v>
      </c>
      <c r="B1115" s="134"/>
      <c r="C1115" s="134"/>
      <c r="D1115" s="134"/>
      <c r="E1115" s="134"/>
    </row>
    <row r="1116" spans="1:5" s="129" customFormat="1" ht="14.25">
      <c r="A1116" s="264" t="s">
        <v>910</v>
      </c>
      <c r="B1116" s="134"/>
      <c r="C1116" s="134"/>
      <c r="D1116" s="134"/>
      <c r="E1116" s="134"/>
    </row>
    <row r="1117" spans="1:5" s="129" customFormat="1" ht="14.25">
      <c r="A1117" s="264" t="s">
        <v>911</v>
      </c>
      <c r="B1117" s="134"/>
      <c r="C1117" s="134"/>
      <c r="D1117" s="134"/>
      <c r="E1117" s="134"/>
    </row>
    <row r="1118" spans="1:5" s="129" customFormat="1" ht="14.25">
      <c r="A1118" s="264" t="s">
        <v>912</v>
      </c>
      <c r="B1118" s="134"/>
      <c r="C1118" s="134"/>
      <c r="D1118" s="134"/>
      <c r="E1118" s="134"/>
    </row>
    <row r="1119" spans="1:5" s="129" customFormat="1" ht="14.25">
      <c r="A1119" s="264" t="s">
        <v>660</v>
      </c>
      <c r="B1119" s="134"/>
      <c r="C1119" s="134"/>
      <c r="D1119" s="134"/>
      <c r="E1119" s="134"/>
    </row>
    <row r="1120" spans="1:5" s="129" customFormat="1" ht="14.25">
      <c r="A1120" s="264" t="s">
        <v>913</v>
      </c>
      <c r="B1120" s="134">
        <v>549</v>
      </c>
      <c r="C1120" s="134"/>
      <c r="D1120" s="134"/>
      <c r="E1120" s="134"/>
    </row>
    <row r="1121" spans="1:5" s="129" customFormat="1" ht="14.25">
      <c r="A1121" s="264" t="s">
        <v>914</v>
      </c>
      <c r="B1121" s="134">
        <f>SUM(B1122:B1139)</f>
        <v>0</v>
      </c>
      <c r="C1121" s="134">
        <f>SUM(C1122:C1139)</f>
        <v>0</v>
      </c>
      <c r="D1121" s="134"/>
      <c r="E1121" s="134"/>
    </row>
    <row r="1122" spans="1:5" s="129" customFormat="1" ht="14.25">
      <c r="A1122" s="264" t="s">
        <v>641</v>
      </c>
      <c r="B1122" s="134"/>
      <c r="C1122" s="134"/>
      <c r="D1122" s="134"/>
      <c r="E1122" s="134"/>
    </row>
    <row r="1123" spans="1:5" s="129" customFormat="1" ht="14.25">
      <c r="A1123" s="264" t="s">
        <v>642</v>
      </c>
      <c r="B1123" s="134"/>
      <c r="C1123" s="134"/>
      <c r="D1123" s="134"/>
      <c r="E1123" s="134"/>
    </row>
    <row r="1124" spans="1:5" s="129" customFormat="1" ht="14.25">
      <c r="A1124" s="264" t="s">
        <v>643</v>
      </c>
      <c r="B1124" s="134"/>
      <c r="C1124" s="134"/>
      <c r="D1124" s="134"/>
      <c r="E1124" s="134"/>
    </row>
    <row r="1125" spans="1:5" s="129" customFormat="1" ht="14.25">
      <c r="A1125" s="264" t="s">
        <v>915</v>
      </c>
      <c r="B1125" s="134"/>
      <c r="C1125" s="134"/>
      <c r="D1125" s="134"/>
      <c r="E1125" s="134"/>
    </row>
    <row r="1126" spans="1:5" s="129" customFormat="1" ht="14.25">
      <c r="A1126" s="264" t="s">
        <v>916</v>
      </c>
      <c r="B1126" s="134"/>
      <c r="C1126" s="134"/>
      <c r="D1126" s="134"/>
      <c r="E1126" s="134"/>
    </row>
    <row r="1127" spans="1:5" s="129" customFormat="1" ht="14.25">
      <c r="A1127" s="264" t="s">
        <v>917</v>
      </c>
      <c r="B1127" s="134"/>
      <c r="C1127" s="134"/>
      <c r="D1127" s="134"/>
      <c r="E1127" s="134"/>
    </row>
    <row r="1128" spans="1:5" s="129" customFormat="1" ht="14.25">
      <c r="A1128" s="264" t="s">
        <v>918</v>
      </c>
      <c r="B1128" s="134"/>
      <c r="C1128" s="134"/>
      <c r="D1128" s="134"/>
      <c r="E1128" s="134"/>
    </row>
    <row r="1129" spans="1:5" s="129" customFormat="1" ht="14.25">
      <c r="A1129" s="264" t="s">
        <v>919</v>
      </c>
      <c r="B1129" s="134"/>
      <c r="C1129" s="134"/>
      <c r="D1129" s="134"/>
      <c r="E1129" s="134"/>
    </row>
    <row r="1130" spans="1:5" s="129" customFormat="1" ht="14.25">
      <c r="A1130" s="264" t="s">
        <v>920</v>
      </c>
      <c r="B1130" s="134"/>
      <c r="C1130" s="134"/>
      <c r="D1130" s="134"/>
      <c r="E1130" s="134"/>
    </row>
    <row r="1131" spans="1:5" s="129" customFormat="1" ht="14.25">
      <c r="A1131" s="264" t="s">
        <v>921</v>
      </c>
      <c r="B1131" s="134"/>
      <c r="C1131" s="134"/>
      <c r="D1131" s="134"/>
      <c r="E1131" s="134"/>
    </row>
    <row r="1132" spans="1:5" s="129" customFormat="1" ht="14.25">
      <c r="A1132" s="264" t="s">
        <v>922</v>
      </c>
      <c r="B1132" s="134"/>
      <c r="C1132" s="134"/>
      <c r="D1132" s="134"/>
      <c r="E1132" s="134"/>
    </row>
    <row r="1133" spans="1:5" s="129" customFormat="1" ht="14.25">
      <c r="A1133" s="264" t="s">
        <v>923</v>
      </c>
      <c r="B1133" s="134"/>
      <c r="C1133" s="134"/>
      <c r="D1133" s="134"/>
      <c r="E1133" s="134"/>
    </row>
    <row r="1134" spans="1:5" s="129" customFormat="1" ht="14.25">
      <c r="A1134" s="264" t="s">
        <v>924</v>
      </c>
      <c r="B1134" s="134"/>
      <c r="C1134" s="134"/>
      <c r="D1134" s="134"/>
      <c r="E1134" s="134"/>
    </row>
    <row r="1135" spans="1:5" s="129" customFormat="1" ht="14.25">
      <c r="A1135" s="264" t="s">
        <v>925</v>
      </c>
      <c r="B1135" s="134"/>
      <c r="C1135" s="134"/>
      <c r="D1135" s="134"/>
      <c r="E1135" s="134"/>
    </row>
    <row r="1136" spans="1:5" s="129" customFormat="1" ht="14.25">
      <c r="A1136" s="264" t="s">
        <v>926</v>
      </c>
      <c r="B1136" s="134"/>
      <c r="C1136" s="134"/>
      <c r="D1136" s="134"/>
      <c r="E1136" s="134"/>
    </row>
    <row r="1137" spans="1:5" s="129" customFormat="1" ht="14.25">
      <c r="A1137" s="264" t="s">
        <v>927</v>
      </c>
      <c r="B1137" s="134"/>
      <c r="C1137" s="134"/>
      <c r="D1137" s="134"/>
      <c r="E1137" s="134"/>
    </row>
    <row r="1138" spans="1:5" s="129" customFormat="1" ht="14.25">
      <c r="A1138" s="264" t="s">
        <v>660</v>
      </c>
      <c r="B1138" s="134"/>
      <c r="C1138" s="134"/>
      <c r="D1138" s="134"/>
      <c r="E1138" s="134"/>
    </row>
    <row r="1139" spans="1:5" s="129" customFormat="1" ht="14.25">
      <c r="A1139" s="264" t="s">
        <v>928</v>
      </c>
      <c r="B1139" s="134"/>
      <c r="C1139" s="134"/>
      <c r="D1139" s="134"/>
      <c r="E1139" s="134"/>
    </row>
    <row r="1140" spans="1:5" s="129" customFormat="1" ht="14.25">
      <c r="A1140" s="264" t="s">
        <v>929</v>
      </c>
      <c r="B1140" s="134">
        <f>SUM(B1141:B1148)</f>
        <v>0</v>
      </c>
      <c r="C1140" s="134">
        <f>SUM(C1141:C1148)</f>
        <v>0</v>
      </c>
      <c r="D1140" s="134"/>
      <c r="E1140" s="134"/>
    </row>
    <row r="1141" spans="1:5" s="129" customFormat="1" ht="14.25">
      <c r="A1141" s="264" t="s">
        <v>641</v>
      </c>
      <c r="B1141" s="134"/>
      <c r="C1141" s="134"/>
      <c r="D1141" s="134"/>
      <c r="E1141" s="134"/>
    </row>
    <row r="1142" spans="1:5" s="129" customFormat="1" ht="14.25">
      <c r="A1142" s="264" t="s">
        <v>642</v>
      </c>
      <c r="B1142" s="134"/>
      <c r="C1142" s="134"/>
      <c r="D1142" s="134"/>
      <c r="E1142" s="134"/>
    </row>
    <row r="1143" spans="1:5" s="129" customFormat="1" ht="14.25">
      <c r="A1143" s="264" t="s">
        <v>643</v>
      </c>
      <c r="B1143" s="134"/>
      <c r="C1143" s="134"/>
      <c r="D1143" s="134"/>
      <c r="E1143" s="134"/>
    </row>
    <row r="1144" spans="1:5" s="129" customFormat="1" ht="14.25">
      <c r="A1144" s="264" t="s">
        <v>930</v>
      </c>
      <c r="B1144" s="134"/>
      <c r="C1144" s="134"/>
      <c r="D1144" s="134"/>
      <c r="E1144" s="134"/>
    </row>
    <row r="1145" spans="1:5" s="129" customFormat="1" ht="14.25">
      <c r="A1145" s="264" t="s">
        <v>931</v>
      </c>
      <c r="B1145" s="134"/>
      <c r="C1145" s="134"/>
      <c r="D1145" s="134"/>
      <c r="E1145" s="134"/>
    </row>
    <row r="1146" spans="1:5" s="129" customFormat="1" ht="14.25">
      <c r="A1146" s="264" t="s">
        <v>932</v>
      </c>
      <c r="B1146" s="134"/>
      <c r="C1146" s="134"/>
      <c r="D1146" s="134"/>
      <c r="E1146" s="134"/>
    </row>
    <row r="1147" spans="1:5" s="129" customFormat="1" ht="14.25">
      <c r="A1147" s="264" t="s">
        <v>660</v>
      </c>
      <c r="B1147" s="134"/>
      <c r="C1147" s="134"/>
      <c r="D1147" s="134"/>
      <c r="E1147" s="134"/>
    </row>
    <row r="1148" spans="1:5" s="129" customFormat="1" ht="14.25">
      <c r="A1148" s="264" t="s">
        <v>933</v>
      </c>
      <c r="B1148" s="134"/>
      <c r="C1148" s="134"/>
      <c r="D1148" s="134"/>
      <c r="E1148" s="134"/>
    </row>
    <row r="1149" spans="1:5" s="129" customFormat="1" ht="14.25">
      <c r="A1149" s="264" t="s">
        <v>934</v>
      </c>
      <c r="B1149" s="134">
        <f>SUM(B1150:B1163)</f>
        <v>0</v>
      </c>
      <c r="C1149" s="134">
        <f>SUM(C1150:C1163)</f>
        <v>0</v>
      </c>
      <c r="D1149" s="134"/>
      <c r="E1149" s="134"/>
    </row>
    <row r="1150" spans="1:5" s="129" customFormat="1" ht="14.25">
      <c r="A1150" s="264" t="s">
        <v>641</v>
      </c>
      <c r="B1150" s="134"/>
      <c r="C1150" s="134"/>
      <c r="D1150" s="134"/>
      <c r="E1150" s="134"/>
    </row>
    <row r="1151" spans="1:5" s="129" customFormat="1" ht="14.25">
      <c r="A1151" s="264" t="s">
        <v>642</v>
      </c>
      <c r="B1151" s="134"/>
      <c r="C1151" s="134"/>
      <c r="D1151" s="134"/>
      <c r="E1151" s="134"/>
    </row>
    <row r="1152" spans="1:5" s="129" customFormat="1" ht="14.25">
      <c r="A1152" s="264" t="s">
        <v>643</v>
      </c>
      <c r="B1152" s="134"/>
      <c r="C1152" s="134"/>
      <c r="D1152" s="134"/>
      <c r="E1152" s="134"/>
    </row>
    <row r="1153" spans="1:5" s="129" customFormat="1" ht="14.25">
      <c r="A1153" s="264" t="s">
        <v>935</v>
      </c>
      <c r="B1153" s="134"/>
      <c r="C1153" s="134"/>
      <c r="D1153" s="134"/>
      <c r="E1153" s="134"/>
    </row>
    <row r="1154" spans="1:5" s="129" customFormat="1" ht="14.25">
      <c r="A1154" s="264" t="s">
        <v>936</v>
      </c>
      <c r="B1154" s="134"/>
      <c r="C1154" s="134"/>
      <c r="D1154" s="134"/>
      <c r="E1154" s="134"/>
    </row>
    <row r="1155" spans="1:5" s="129" customFormat="1" ht="14.25">
      <c r="A1155" s="264" t="s">
        <v>937</v>
      </c>
      <c r="B1155" s="134"/>
      <c r="C1155" s="134"/>
      <c r="D1155" s="134"/>
      <c r="E1155" s="134"/>
    </row>
    <row r="1156" spans="1:5" s="129" customFormat="1" ht="14.25">
      <c r="A1156" s="264" t="s">
        <v>938</v>
      </c>
      <c r="B1156" s="134"/>
      <c r="C1156" s="134"/>
      <c r="D1156" s="134"/>
      <c r="E1156" s="134"/>
    </row>
    <row r="1157" spans="1:5" s="129" customFormat="1" ht="14.25">
      <c r="A1157" s="264" t="s">
        <v>939</v>
      </c>
      <c r="B1157" s="134"/>
      <c r="C1157" s="134"/>
      <c r="D1157" s="134"/>
      <c r="E1157" s="134"/>
    </row>
    <row r="1158" spans="1:5" s="129" customFormat="1" ht="14.25">
      <c r="A1158" s="264" t="s">
        <v>940</v>
      </c>
      <c r="B1158" s="134"/>
      <c r="C1158" s="134"/>
      <c r="D1158" s="134"/>
      <c r="E1158" s="134"/>
    </row>
    <row r="1159" spans="1:5" s="129" customFormat="1" ht="14.25">
      <c r="A1159" s="264" t="s">
        <v>941</v>
      </c>
      <c r="B1159" s="134"/>
      <c r="C1159" s="134"/>
      <c r="D1159" s="134"/>
      <c r="E1159" s="134"/>
    </row>
    <row r="1160" spans="1:5" s="129" customFormat="1" ht="14.25">
      <c r="A1160" s="264" t="s">
        <v>942</v>
      </c>
      <c r="B1160" s="134"/>
      <c r="C1160" s="134"/>
      <c r="D1160" s="134"/>
      <c r="E1160" s="134"/>
    </row>
    <row r="1161" spans="1:5" s="129" customFormat="1" ht="14.25">
      <c r="A1161" s="264" t="s">
        <v>943</v>
      </c>
      <c r="B1161" s="134"/>
      <c r="C1161" s="134"/>
      <c r="D1161" s="134"/>
      <c r="E1161" s="134"/>
    </row>
    <row r="1162" spans="1:5" s="129" customFormat="1" ht="14.25">
      <c r="A1162" s="264" t="s">
        <v>944</v>
      </c>
      <c r="B1162" s="134"/>
      <c r="C1162" s="134"/>
      <c r="D1162" s="134"/>
      <c r="E1162" s="134"/>
    </row>
    <row r="1163" spans="1:5" s="129" customFormat="1" ht="14.25">
      <c r="A1163" s="264" t="s">
        <v>945</v>
      </c>
      <c r="B1163" s="134"/>
      <c r="C1163" s="134"/>
      <c r="D1163" s="134"/>
      <c r="E1163" s="134"/>
    </row>
    <row r="1164" spans="1:5" s="129" customFormat="1" ht="14.25">
      <c r="A1164" s="264" t="s">
        <v>946</v>
      </c>
      <c r="B1164" s="134"/>
      <c r="C1164" s="134"/>
      <c r="D1164" s="134"/>
      <c r="E1164" s="134"/>
    </row>
    <row r="1165" spans="1:5" s="129" customFormat="1" ht="14.25">
      <c r="A1165" s="264" t="s">
        <v>947</v>
      </c>
      <c r="B1165" s="134">
        <f>SUM(B1166,B1175,B1179)</f>
        <v>28890</v>
      </c>
      <c r="C1165" s="134">
        <f>SUM(C1166,C1175,C1179)</f>
        <v>2796</v>
      </c>
      <c r="D1165" s="134"/>
      <c r="E1165" s="134"/>
    </row>
    <row r="1166" spans="1:5" s="129" customFormat="1" ht="14.25">
      <c r="A1166" s="264" t="s">
        <v>948</v>
      </c>
      <c r="B1166" s="134">
        <f>SUM(B1167:B1174)</f>
        <v>28890</v>
      </c>
      <c r="C1166" s="134">
        <f>SUM(C1167:C1174)</f>
        <v>2796</v>
      </c>
      <c r="D1166" s="134"/>
      <c r="E1166" s="134"/>
    </row>
    <row r="1167" spans="1:5" s="129" customFormat="1" ht="14.25">
      <c r="A1167" s="264" t="s">
        <v>949</v>
      </c>
      <c r="B1167" s="134"/>
      <c r="C1167" s="134"/>
      <c r="D1167" s="134"/>
      <c r="E1167" s="134"/>
    </row>
    <row r="1168" spans="1:5" s="129" customFormat="1" ht="14.25">
      <c r="A1168" s="264" t="s">
        <v>950</v>
      </c>
      <c r="B1168" s="134"/>
      <c r="C1168" s="134"/>
      <c r="D1168" s="134"/>
      <c r="E1168" s="134"/>
    </row>
    <row r="1169" spans="1:5" s="129" customFormat="1" ht="14.25">
      <c r="A1169" s="264" t="s">
        <v>951</v>
      </c>
      <c r="B1169" s="134">
        <v>4910</v>
      </c>
      <c r="C1169" s="134">
        <v>283</v>
      </c>
      <c r="D1169" s="134"/>
      <c r="E1169" s="134"/>
    </row>
    <row r="1170" spans="1:5" s="129" customFormat="1" ht="14.25">
      <c r="A1170" s="264" t="s">
        <v>952</v>
      </c>
      <c r="B1170" s="134"/>
      <c r="C1170" s="134"/>
      <c r="D1170" s="134"/>
      <c r="E1170" s="134"/>
    </row>
    <row r="1171" spans="1:5" s="129" customFormat="1" ht="14.25">
      <c r="A1171" s="264" t="s">
        <v>953</v>
      </c>
      <c r="B1171" s="134">
        <v>7578</v>
      </c>
      <c r="C1171" s="134">
        <v>2513</v>
      </c>
      <c r="D1171" s="134"/>
      <c r="E1171" s="134"/>
    </row>
    <row r="1172" spans="1:5" s="129" customFormat="1" ht="14.25">
      <c r="A1172" s="264" t="s">
        <v>954</v>
      </c>
      <c r="B1172" s="134"/>
      <c r="C1172" s="134"/>
      <c r="D1172" s="134"/>
      <c r="E1172" s="134"/>
    </row>
    <row r="1173" spans="1:5" s="129" customFormat="1" ht="14.25">
      <c r="A1173" s="264" t="s">
        <v>955</v>
      </c>
      <c r="B1173" s="134"/>
      <c r="C1173" s="134"/>
      <c r="D1173" s="134"/>
      <c r="E1173" s="134"/>
    </row>
    <row r="1174" spans="1:5" s="129" customFormat="1" ht="14.25">
      <c r="A1174" s="264" t="s">
        <v>956</v>
      </c>
      <c r="B1174" s="134">
        <v>16402</v>
      </c>
      <c r="C1174" s="134"/>
      <c r="D1174" s="134"/>
      <c r="E1174" s="134"/>
    </row>
    <row r="1175" spans="1:5" s="129" customFormat="1" ht="14.25">
      <c r="A1175" s="264" t="s">
        <v>957</v>
      </c>
      <c r="B1175" s="134">
        <f>SUM(B1176:B1178)</f>
        <v>0</v>
      </c>
      <c r="C1175" s="134">
        <f>SUM(C1176:C1178)</f>
        <v>0</v>
      </c>
      <c r="D1175" s="134"/>
      <c r="E1175" s="134"/>
    </row>
    <row r="1176" spans="1:5" s="129" customFormat="1" ht="14.25">
      <c r="A1176" s="264" t="s">
        <v>958</v>
      </c>
      <c r="B1176" s="134"/>
      <c r="C1176" s="134"/>
      <c r="D1176" s="134"/>
      <c r="E1176" s="134"/>
    </row>
    <row r="1177" spans="1:5" s="129" customFormat="1" ht="14.25">
      <c r="A1177" s="264" t="s">
        <v>959</v>
      </c>
      <c r="B1177" s="134"/>
      <c r="C1177" s="134"/>
      <c r="D1177" s="134"/>
      <c r="E1177" s="134"/>
    </row>
    <row r="1178" spans="1:5" s="129" customFormat="1" ht="14.25">
      <c r="A1178" s="264" t="s">
        <v>960</v>
      </c>
      <c r="B1178" s="134"/>
      <c r="C1178" s="134"/>
      <c r="D1178" s="134"/>
      <c r="E1178" s="134"/>
    </row>
    <row r="1179" spans="1:5" s="129" customFormat="1" ht="14.25">
      <c r="A1179" s="264" t="s">
        <v>961</v>
      </c>
      <c r="B1179" s="134">
        <f>SUM(B1180:B1182)</f>
        <v>0</v>
      </c>
      <c r="C1179" s="134">
        <f>SUM(C1180:C1182)</f>
        <v>0</v>
      </c>
      <c r="D1179" s="134"/>
      <c r="E1179" s="134"/>
    </row>
    <row r="1180" spans="1:5" s="129" customFormat="1" ht="14.25">
      <c r="A1180" s="264" t="s">
        <v>962</v>
      </c>
      <c r="B1180" s="134"/>
      <c r="C1180" s="134"/>
      <c r="D1180" s="134"/>
      <c r="E1180" s="134"/>
    </row>
    <row r="1181" spans="1:5" s="129" customFormat="1" ht="14.25">
      <c r="A1181" s="264" t="s">
        <v>963</v>
      </c>
      <c r="B1181" s="134"/>
      <c r="C1181" s="134"/>
      <c r="D1181" s="134"/>
      <c r="E1181" s="134"/>
    </row>
    <row r="1182" spans="1:5" s="129" customFormat="1" ht="14.25">
      <c r="A1182" s="264" t="s">
        <v>964</v>
      </c>
      <c r="B1182" s="134"/>
      <c r="C1182" s="134"/>
      <c r="D1182" s="134"/>
      <c r="E1182" s="134"/>
    </row>
    <row r="1183" spans="1:5" s="129" customFormat="1" ht="14.25">
      <c r="A1183" s="264" t="s">
        <v>965</v>
      </c>
      <c r="B1183" s="134">
        <f>SUM(B1184,B1199,B1213,B1218,B1224)</f>
        <v>0</v>
      </c>
      <c r="C1183" s="134">
        <f>SUM(C1184,C1199,C1213,C1218,C1224)</f>
        <v>766</v>
      </c>
      <c r="D1183" s="134"/>
      <c r="E1183" s="134"/>
    </row>
    <row r="1184" spans="1:5" s="129" customFormat="1" ht="14.25">
      <c r="A1184" s="264" t="s">
        <v>966</v>
      </c>
      <c r="B1184" s="134">
        <f>SUM(B1185:B1198)</f>
        <v>0</v>
      </c>
      <c r="C1184" s="134">
        <f>SUM(C1185:C1198)</f>
        <v>766</v>
      </c>
      <c r="D1184" s="134"/>
      <c r="E1184" s="134"/>
    </row>
    <row r="1185" spans="1:5" s="129" customFormat="1" ht="14.25">
      <c r="A1185" s="264" t="s">
        <v>641</v>
      </c>
      <c r="B1185" s="134"/>
      <c r="C1185" s="134"/>
      <c r="D1185" s="134"/>
      <c r="E1185" s="134"/>
    </row>
    <row r="1186" spans="1:5" s="129" customFormat="1" ht="14.25">
      <c r="A1186" s="264" t="s">
        <v>642</v>
      </c>
      <c r="B1186" s="134"/>
      <c r="C1186" s="134"/>
      <c r="D1186" s="134"/>
      <c r="E1186" s="134"/>
    </row>
    <row r="1187" spans="1:5" s="129" customFormat="1" ht="14.25">
      <c r="A1187" s="264" t="s">
        <v>643</v>
      </c>
      <c r="B1187" s="134"/>
      <c r="C1187" s="134"/>
      <c r="D1187" s="134"/>
      <c r="E1187" s="134"/>
    </row>
    <row r="1188" spans="1:5" s="129" customFormat="1" ht="14.25">
      <c r="A1188" s="264" t="s">
        <v>967</v>
      </c>
      <c r="B1188" s="134"/>
      <c r="C1188" s="134"/>
      <c r="D1188" s="134"/>
      <c r="E1188" s="134"/>
    </row>
    <row r="1189" spans="1:5" s="129" customFormat="1" ht="14.25">
      <c r="A1189" s="264" t="s">
        <v>968</v>
      </c>
      <c r="B1189" s="134"/>
      <c r="C1189" s="134"/>
      <c r="D1189" s="134"/>
      <c r="E1189" s="134"/>
    </row>
    <row r="1190" spans="1:5" s="129" customFormat="1" ht="14.25">
      <c r="A1190" s="264" t="s">
        <v>969</v>
      </c>
      <c r="B1190" s="134"/>
      <c r="C1190" s="134"/>
      <c r="D1190" s="134"/>
      <c r="E1190" s="134"/>
    </row>
    <row r="1191" spans="1:5" s="129" customFormat="1" ht="14.25">
      <c r="A1191" s="264" t="s">
        <v>970</v>
      </c>
      <c r="B1191" s="134"/>
      <c r="C1191" s="134"/>
      <c r="D1191" s="134"/>
      <c r="E1191" s="134"/>
    </row>
    <row r="1192" spans="1:5" s="129" customFormat="1" ht="14.25">
      <c r="A1192" s="264" t="s">
        <v>971</v>
      </c>
      <c r="B1192" s="134"/>
      <c r="C1192" s="134"/>
      <c r="D1192" s="134"/>
      <c r="E1192" s="134"/>
    </row>
    <row r="1193" spans="1:5" s="129" customFormat="1" ht="14.25">
      <c r="A1193" s="264" t="s">
        <v>972</v>
      </c>
      <c r="B1193" s="134"/>
      <c r="C1193" s="134"/>
      <c r="D1193" s="134"/>
      <c r="E1193" s="134"/>
    </row>
    <row r="1194" spans="1:5" s="129" customFormat="1" ht="14.25">
      <c r="A1194" s="264" t="s">
        <v>973</v>
      </c>
      <c r="B1194" s="134"/>
      <c r="C1194" s="134"/>
      <c r="D1194" s="134"/>
      <c r="E1194" s="134"/>
    </row>
    <row r="1195" spans="1:5" s="129" customFormat="1" ht="14.25">
      <c r="A1195" s="264" t="s">
        <v>974</v>
      </c>
      <c r="B1195" s="134"/>
      <c r="C1195" s="134"/>
      <c r="D1195" s="134"/>
      <c r="E1195" s="134"/>
    </row>
    <row r="1196" spans="1:5" s="129" customFormat="1" ht="14.25">
      <c r="A1196" s="264" t="s">
        <v>975</v>
      </c>
      <c r="B1196" s="134"/>
      <c r="C1196" s="134"/>
      <c r="D1196" s="134"/>
      <c r="E1196" s="134"/>
    </row>
    <row r="1197" spans="1:5" s="129" customFormat="1" ht="14.25">
      <c r="A1197" s="264" t="s">
        <v>660</v>
      </c>
      <c r="B1197" s="134"/>
      <c r="C1197" s="134"/>
      <c r="D1197" s="134"/>
      <c r="E1197" s="134"/>
    </row>
    <row r="1198" spans="1:5" s="129" customFormat="1" ht="14.25">
      <c r="A1198" s="264" t="s">
        <v>976</v>
      </c>
      <c r="B1198" s="134"/>
      <c r="C1198" s="134">
        <v>766</v>
      </c>
      <c r="D1198" s="134"/>
      <c r="E1198" s="134"/>
    </row>
    <row r="1199" spans="1:5" s="129" customFormat="1" ht="14.25">
      <c r="A1199" s="264" t="s">
        <v>977</v>
      </c>
      <c r="B1199" s="134">
        <f>SUM(B1200:B1212)</f>
        <v>0</v>
      </c>
      <c r="C1199" s="134">
        <f>SUM(C1200:C1212)</f>
        <v>0</v>
      </c>
      <c r="D1199" s="134"/>
      <c r="E1199" s="134"/>
    </row>
    <row r="1200" spans="1:5" s="129" customFormat="1" ht="14.25">
      <c r="A1200" s="264" t="s">
        <v>641</v>
      </c>
      <c r="B1200" s="134"/>
      <c r="C1200" s="134"/>
      <c r="D1200" s="134"/>
      <c r="E1200" s="134"/>
    </row>
    <row r="1201" spans="1:5" s="129" customFormat="1" ht="14.25">
      <c r="A1201" s="264" t="s">
        <v>642</v>
      </c>
      <c r="B1201" s="134"/>
      <c r="C1201" s="134"/>
      <c r="D1201" s="134"/>
      <c r="E1201" s="134"/>
    </row>
    <row r="1202" spans="1:5" s="129" customFormat="1" ht="14.25">
      <c r="A1202" s="264" t="s">
        <v>643</v>
      </c>
      <c r="B1202" s="134"/>
      <c r="C1202" s="134"/>
      <c r="D1202" s="134"/>
      <c r="E1202" s="134"/>
    </row>
    <row r="1203" spans="1:5" s="129" customFormat="1" ht="14.25">
      <c r="A1203" s="264" t="s">
        <v>978</v>
      </c>
      <c r="B1203" s="134"/>
      <c r="C1203" s="134"/>
      <c r="D1203" s="134"/>
      <c r="E1203" s="134"/>
    </row>
    <row r="1204" spans="1:5" s="129" customFormat="1" ht="14.25">
      <c r="A1204" s="264" t="s">
        <v>979</v>
      </c>
      <c r="B1204" s="134"/>
      <c r="C1204" s="134"/>
      <c r="D1204" s="134"/>
      <c r="E1204" s="134"/>
    </row>
    <row r="1205" spans="1:5" s="129" customFormat="1" ht="14.25">
      <c r="A1205" s="264" t="s">
        <v>980</v>
      </c>
      <c r="B1205" s="134"/>
      <c r="C1205" s="134"/>
      <c r="D1205" s="134"/>
      <c r="E1205" s="134"/>
    </row>
    <row r="1206" spans="1:5" s="129" customFormat="1" ht="14.25">
      <c r="A1206" s="264" t="s">
        <v>981</v>
      </c>
      <c r="B1206" s="134"/>
      <c r="C1206" s="134"/>
      <c r="D1206" s="134"/>
      <c r="E1206" s="134"/>
    </row>
    <row r="1207" spans="1:5" s="129" customFormat="1" ht="14.25">
      <c r="A1207" s="264" t="s">
        <v>982</v>
      </c>
      <c r="B1207" s="134"/>
      <c r="C1207" s="134"/>
      <c r="D1207" s="134"/>
      <c r="E1207" s="134"/>
    </row>
    <row r="1208" spans="1:5" s="129" customFormat="1" ht="14.25">
      <c r="A1208" s="264" t="s">
        <v>983</v>
      </c>
      <c r="B1208" s="134"/>
      <c r="C1208" s="134"/>
      <c r="D1208" s="134"/>
      <c r="E1208" s="134"/>
    </row>
    <row r="1209" spans="1:5" s="129" customFormat="1" ht="14.25">
      <c r="A1209" s="264" t="s">
        <v>984</v>
      </c>
      <c r="B1209" s="134"/>
      <c r="C1209" s="134"/>
      <c r="D1209" s="134"/>
      <c r="E1209" s="134"/>
    </row>
    <row r="1210" spans="1:5" s="129" customFormat="1" ht="14.25">
      <c r="A1210" s="264" t="s">
        <v>985</v>
      </c>
      <c r="B1210" s="134"/>
      <c r="C1210" s="134"/>
      <c r="D1210" s="134"/>
      <c r="E1210" s="134"/>
    </row>
    <row r="1211" spans="1:5" s="129" customFormat="1" ht="14.25">
      <c r="A1211" s="264" t="s">
        <v>660</v>
      </c>
      <c r="B1211" s="134"/>
      <c r="C1211" s="134"/>
      <c r="D1211" s="134"/>
      <c r="E1211" s="134"/>
    </row>
    <row r="1212" spans="1:5" s="129" customFormat="1" ht="14.25">
      <c r="A1212" s="264" t="s">
        <v>986</v>
      </c>
      <c r="B1212" s="134"/>
      <c r="C1212" s="134"/>
      <c r="D1212" s="134"/>
      <c r="E1212" s="134"/>
    </row>
    <row r="1213" spans="1:5" s="129" customFormat="1" ht="14.25">
      <c r="A1213" s="264" t="s">
        <v>987</v>
      </c>
      <c r="B1213" s="134">
        <f>SUM(B1214:B1217)</f>
        <v>0</v>
      </c>
      <c r="C1213" s="134">
        <f>SUM(C1214:C1217)</f>
        <v>0</v>
      </c>
      <c r="D1213" s="134"/>
      <c r="E1213" s="134"/>
    </row>
    <row r="1214" spans="1:5" s="129" customFormat="1" ht="14.25">
      <c r="A1214" s="264" t="s">
        <v>988</v>
      </c>
      <c r="B1214" s="134"/>
      <c r="C1214" s="134"/>
      <c r="D1214" s="134"/>
      <c r="E1214" s="134"/>
    </row>
    <row r="1215" spans="1:5" s="129" customFormat="1" ht="14.25">
      <c r="A1215" s="264" t="s">
        <v>989</v>
      </c>
      <c r="B1215" s="134"/>
      <c r="C1215" s="134"/>
      <c r="D1215" s="134"/>
      <c r="E1215" s="134"/>
    </row>
    <row r="1216" spans="1:5" s="129" customFormat="1" ht="14.25">
      <c r="A1216" s="264" t="s">
        <v>990</v>
      </c>
      <c r="B1216" s="134"/>
      <c r="C1216" s="134"/>
      <c r="D1216" s="134"/>
      <c r="E1216" s="134"/>
    </row>
    <row r="1217" spans="1:5" s="129" customFormat="1" ht="14.25">
      <c r="A1217" s="264" t="s">
        <v>991</v>
      </c>
      <c r="B1217" s="134"/>
      <c r="C1217" s="134"/>
      <c r="D1217" s="134"/>
      <c r="E1217" s="134"/>
    </row>
    <row r="1218" spans="1:5" s="129" customFormat="1" ht="14.25">
      <c r="A1218" s="264" t="s">
        <v>992</v>
      </c>
      <c r="B1218" s="134">
        <f>SUM(B1219:B1223)</f>
        <v>0</v>
      </c>
      <c r="C1218" s="134">
        <f>SUM(C1219:C1223)</f>
        <v>0</v>
      </c>
      <c r="D1218" s="134"/>
      <c r="E1218" s="134"/>
    </row>
    <row r="1219" spans="1:5" s="129" customFormat="1" ht="14.25">
      <c r="A1219" s="264" t="s">
        <v>993</v>
      </c>
      <c r="B1219" s="134"/>
      <c r="C1219" s="134"/>
      <c r="D1219" s="134"/>
      <c r="E1219" s="134"/>
    </row>
    <row r="1220" spans="1:5" s="129" customFormat="1" ht="14.25">
      <c r="A1220" s="264" t="s">
        <v>994</v>
      </c>
      <c r="B1220" s="134"/>
      <c r="C1220" s="134"/>
      <c r="D1220" s="134"/>
      <c r="E1220" s="134"/>
    </row>
    <row r="1221" spans="1:5" s="129" customFormat="1" ht="14.25">
      <c r="A1221" s="264" t="s">
        <v>995</v>
      </c>
      <c r="B1221" s="134"/>
      <c r="C1221" s="134"/>
      <c r="D1221" s="134"/>
      <c r="E1221" s="134"/>
    </row>
    <row r="1222" spans="1:5" s="129" customFormat="1" ht="14.25">
      <c r="A1222" s="264" t="s">
        <v>996</v>
      </c>
      <c r="B1222" s="134"/>
      <c r="C1222" s="134"/>
      <c r="D1222" s="134"/>
      <c r="E1222" s="134"/>
    </row>
    <row r="1223" spans="1:5" s="129" customFormat="1" ht="14.25">
      <c r="A1223" s="264" t="s">
        <v>997</v>
      </c>
      <c r="B1223" s="134"/>
      <c r="C1223" s="134"/>
      <c r="D1223" s="134"/>
      <c r="E1223" s="134"/>
    </row>
    <row r="1224" spans="1:5" s="129" customFormat="1" ht="14.25">
      <c r="A1224" s="264" t="s">
        <v>998</v>
      </c>
      <c r="B1224" s="134">
        <f>SUM(B1225:B1235)</f>
        <v>0</v>
      </c>
      <c r="C1224" s="134">
        <f>SUM(C1225:C1235)</f>
        <v>0</v>
      </c>
      <c r="D1224" s="134"/>
      <c r="E1224" s="134"/>
    </row>
    <row r="1225" spans="1:5" s="129" customFormat="1" ht="14.25">
      <c r="A1225" s="264" t="s">
        <v>999</v>
      </c>
      <c r="B1225" s="134"/>
      <c r="C1225" s="134"/>
      <c r="D1225" s="134"/>
      <c r="E1225" s="134"/>
    </row>
    <row r="1226" spans="1:5" s="129" customFormat="1" ht="14.25">
      <c r="A1226" s="264" t="s">
        <v>1000</v>
      </c>
      <c r="B1226" s="134"/>
      <c r="C1226" s="134"/>
      <c r="D1226" s="134"/>
      <c r="E1226" s="134"/>
    </row>
    <row r="1227" spans="1:5" s="129" customFormat="1" ht="14.25">
      <c r="A1227" s="264" t="s">
        <v>1001</v>
      </c>
      <c r="B1227" s="134"/>
      <c r="C1227" s="134"/>
      <c r="D1227" s="134"/>
      <c r="E1227" s="134"/>
    </row>
    <row r="1228" spans="1:5" s="129" customFormat="1" ht="14.25">
      <c r="A1228" s="264" t="s">
        <v>1002</v>
      </c>
      <c r="B1228" s="134"/>
      <c r="C1228" s="134"/>
      <c r="D1228" s="134"/>
      <c r="E1228" s="134"/>
    </row>
    <row r="1229" spans="1:5" s="129" customFormat="1" ht="14.25">
      <c r="A1229" s="264" t="s">
        <v>1003</v>
      </c>
      <c r="B1229" s="134"/>
      <c r="C1229" s="134"/>
      <c r="D1229" s="134"/>
      <c r="E1229" s="134"/>
    </row>
    <row r="1230" spans="1:5" s="129" customFormat="1" ht="14.25">
      <c r="A1230" s="264" t="s">
        <v>1004</v>
      </c>
      <c r="B1230" s="134"/>
      <c r="C1230" s="134"/>
      <c r="D1230" s="134"/>
      <c r="E1230" s="134"/>
    </row>
    <row r="1231" spans="1:5" s="129" customFormat="1" ht="14.25">
      <c r="A1231" s="264" t="s">
        <v>1005</v>
      </c>
      <c r="B1231" s="134"/>
      <c r="C1231" s="134"/>
      <c r="D1231" s="134"/>
      <c r="E1231" s="134"/>
    </row>
    <row r="1232" spans="1:5" s="129" customFormat="1" ht="14.25">
      <c r="A1232" s="264" t="s">
        <v>1006</v>
      </c>
      <c r="B1232" s="134"/>
      <c r="C1232" s="134"/>
      <c r="D1232" s="134"/>
      <c r="E1232" s="134"/>
    </row>
    <row r="1233" spans="1:5" s="129" customFormat="1" ht="14.25">
      <c r="A1233" s="264" t="s">
        <v>1007</v>
      </c>
      <c r="B1233" s="134"/>
      <c r="C1233" s="134"/>
      <c r="D1233" s="134"/>
      <c r="E1233" s="134"/>
    </row>
    <row r="1234" spans="1:5" s="129" customFormat="1" ht="14.25">
      <c r="A1234" s="264" t="s">
        <v>1008</v>
      </c>
      <c r="B1234" s="134"/>
      <c r="C1234" s="134"/>
      <c r="D1234" s="134"/>
      <c r="E1234" s="134"/>
    </row>
    <row r="1235" spans="1:5" s="129" customFormat="1" ht="14.25">
      <c r="A1235" s="264" t="s">
        <v>1009</v>
      </c>
      <c r="B1235" s="134"/>
      <c r="C1235" s="134"/>
      <c r="D1235" s="134"/>
      <c r="E1235" s="134"/>
    </row>
    <row r="1236" spans="1:5" s="129" customFormat="1" ht="14.25">
      <c r="A1236" s="263" t="s">
        <v>1010</v>
      </c>
      <c r="B1236" s="134">
        <f>SUM(B1237,B1249,B1255,B1261,B1269,B1282,B1286,B1292)</f>
        <v>707</v>
      </c>
      <c r="C1236" s="134">
        <f>SUM(C1237,C1249,C1255,C1261,C1269,C1282,C1286,C1292)</f>
        <v>145</v>
      </c>
      <c r="D1236" s="134"/>
      <c r="E1236" s="134"/>
    </row>
    <row r="1237" spans="1:5" s="129" customFormat="1" ht="14.25">
      <c r="A1237" s="263" t="s">
        <v>1011</v>
      </c>
      <c r="B1237" s="134">
        <f>SUM(B1238:B1248)</f>
        <v>164</v>
      </c>
      <c r="C1237" s="134">
        <f>SUM(C1238:C1248)</f>
        <v>145</v>
      </c>
      <c r="D1237" s="134"/>
      <c r="E1237" s="134"/>
    </row>
    <row r="1238" spans="1:5" s="129" customFormat="1" ht="14.25">
      <c r="A1238" s="263" t="s">
        <v>1012</v>
      </c>
      <c r="B1238" s="134">
        <v>154</v>
      </c>
      <c r="C1238" s="134">
        <v>145</v>
      </c>
      <c r="D1238" s="134"/>
      <c r="E1238" s="134"/>
    </row>
    <row r="1239" spans="1:5" s="129" customFormat="1" ht="14.25">
      <c r="A1239" s="263" t="s">
        <v>1013</v>
      </c>
      <c r="B1239" s="134"/>
      <c r="C1239" s="134"/>
      <c r="D1239" s="134"/>
      <c r="E1239" s="134"/>
    </row>
    <row r="1240" spans="1:5" s="129" customFormat="1" ht="14.25">
      <c r="A1240" s="263" t="s">
        <v>1014</v>
      </c>
      <c r="B1240" s="134"/>
      <c r="C1240" s="134"/>
      <c r="D1240" s="134"/>
      <c r="E1240" s="134"/>
    </row>
    <row r="1241" spans="1:5" s="129" customFormat="1" ht="14.25">
      <c r="A1241" s="263" t="s">
        <v>1015</v>
      </c>
      <c r="B1241" s="134"/>
      <c r="C1241" s="134"/>
      <c r="D1241" s="134"/>
      <c r="E1241" s="134"/>
    </row>
    <row r="1242" spans="1:5" s="129" customFormat="1" ht="14.25">
      <c r="A1242" s="263" t="s">
        <v>1016</v>
      </c>
      <c r="B1242" s="134"/>
      <c r="C1242" s="134"/>
      <c r="D1242" s="134"/>
      <c r="E1242" s="134"/>
    </row>
    <row r="1243" spans="1:5" s="129" customFormat="1" ht="14.25">
      <c r="A1243" s="263" t="s">
        <v>1017</v>
      </c>
      <c r="B1243" s="134">
        <v>10</v>
      </c>
      <c r="C1243" s="134"/>
      <c r="D1243" s="134"/>
      <c r="E1243" s="134"/>
    </row>
    <row r="1244" spans="1:5" s="129" customFormat="1" ht="14.25">
      <c r="A1244" s="263" t="s">
        <v>1018</v>
      </c>
      <c r="B1244" s="134"/>
      <c r="C1244" s="134"/>
      <c r="D1244" s="134"/>
      <c r="E1244" s="134"/>
    </row>
    <row r="1245" spans="1:5" s="129" customFormat="1" ht="14.25">
      <c r="A1245" s="263" t="s">
        <v>1019</v>
      </c>
      <c r="B1245" s="134"/>
      <c r="C1245" s="134"/>
      <c r="D1245" s="134"/>
      <c r="E1245" s="134"/>
    </row>
    <row r="1246" spans="1:5" s="129" customFormat="1" ht="14.25">
      <c r="A1246" s="263" t="s">
        <v>1020</v>
      </c>
      <c r="B1246" s="134"/>
      <c r="C1246" s="134"/>
      <c r="D1246" s="134"/>
      <c r="E1246" s="134"/>
    </row>
    <row r="1247" spans="1:5" s="129" customFormat="1" ht="14.25">
      <c r="A1247" s="263" t="s">
        <v>1021</v>
      </c>
      <c r="B1247" s="134"/>
      <c r="C1247" s="134"/>
      <c r="D1247" s="134"/>
      <c r="E1247" s="134"/>
    </row>
    <row r="1248" spans="1:5" s="129" customFormat="1" ht="14.25">
      <c r="A1248" s="263" t="s">
        <v>1022</v>
      </c>
      <c r="B1248" s="134"/>
      <c r="C1248" s="134"/>
      <c r="D1248" s="134"/>
      <c r="E1248" s="134"/>
    </row>
    <row r="1249" spans="1:5" s="129" customFormat="1" ht="14.25">
      <c r="A1249" s="263" t="s">
        <v>1023</v>
      </c>
      <c r="B1249" s="134">
        <f>SUM(B1250:B1254)</f>
        <v>0</v>
      </c>
      <c r="C1249" s="134">
        <f>SUM(C1250:C1254)</f>
        <v>0</v>
      </c>
      <c r="D1249" s="134"/>
      <c r="E1249" s="134"/>
    </row>
    <row r="1250" spans="1:5" s="129" customFormat="1" ht="14.25">
      <c r="A1250" s="263" t="s">
        <v>1012</v>
      </c>
      <c r="B1250" s="134"/>
      <c r="C1250" s="134"/>
      <c r="D1250" s="134"/>
      <c r="E1250" s="134"/>
    </row>
    <row r="1251" spans="1:5" s="129" customFormat="1" ht="14.25">
      <c r="A1251" s="263" t="s">
        <v>1024</v>
      </c>
      <c r="B1251" s="134"/>
      <c r="C1251" s="134"/>
      <c r="D1251" s="134"/>
      <c r="E1251" s="134"/>
    </row>
    <row r="1252" spans="1:5" s="129" customFormat="1" ht="14.25">
      <c r="A1252" s="263" t="s">
        <v>1014</v>
      </c>
      <c r="B1252" s="134"/>
      <c r="C1252" s="134"/>
      <c r="D1252" s="134"/>
      <c r="E1252" s="134"/>
    </row>
    <row r="1253" spans="1:5" s="129" customFormat="1" ht="14.25">
      <c r="A1253" s="263" t="s">
        <v>1025</v>
      </c>
      <c r="B1253" s="134"/>
      <c r="C1253" s="134"/>
      <c r="D1253" s="134"/>
      <c r="E1253" s="134"/>
    </row>
    <row r="1254" spans="1:5" s="129" customFormat="1" ht="14.25">
      <c r="A1254" s="263" t="s">
        <v>1026</v>
      </c>
      <c r="B1254" s="134"/>
      <c r="C1254" s="134"/>
      <c r="D1254" s="134"/>
      <c r="E1254" s="134"/>
    </row>
    <row r="1255" spans="1:5" s="129" customFormat="1" ht="14.25">
      <c r="A1255" s="263" t="s">
        <v>1027</v>
      </c>
      <c r="B1255" s="134">
        <f>SUM(B1256:B1260)</f>
        <v>0</v>
      </c>
      <c r="C1255" s="134">
        <f>SUM(C1256:C1260)</f>
        <v>0</v>
      </c>
      <c r="D1255" s="134"/>
      <c r="E1255" s="134"/>
    </row>
    <row r="1256" spans="1:5" s="129" customFormat="1" ht="14.25">
      <c r="A1256" s="263" t="s">
        <v>1012</v>
      </c>
      <c r="B1256" s="134"/>
      <c r="C1256" s="134"/>
      <c r="D1256" s="134"/>
      <c r="E1256" s="134"/>
    </row>
    <row r="1257" spans="1:5" s="129" customFormat="1" ht="14.25">
      <c r="A1257" s="263" t="s">
        <v>1013</v>
      </c>
      <c r="B1257" s="134"/>
      <c r="C1257" s="134"/>
      <c r="D1257" s="134"/>
      <c r="E1257" s="134"/>
    </row>
    <row r="1258" spans="1:5" s="129" customFormat="1" ht="14.25">
      <c r="A1258" s="263" t="s">
        <v>1014</v>
      </c>
      <c r="B1258" s="134"/>
      <c r="C1258" s="134"/>
      <c r="D1258" s="134"/>
      <c r="E1258" s="134"/>
    </row>
    <row r="1259" spans="1:5" s="129" customFormat="1" ht="14.25">
      <c r="A1259" s="263" t="s">
        <v>1028</v>
      </c>
      <c r="B1259" s="134"/>
      <c r="C1259" s="134"/>
      <c r="D1259" s="134"/>
      <c r="E1259" s="134"/>
    </row>
    <row r="1260" spans="1:5" s="129" customFormat="1" ht="14.25">
      <c r="A1260" s="263" t="s">
        <v>1029</v>
      </c>
      <c r="B1260" s="134"/>
      <c r="C1260" s="134"/>
      <c r="D1260" s="134"/>
      <c r="E1260" s="134"/>
    </row>
    <row r="1261" spans="1:5" s="129" customFormat="1" ht="14.25">
      <c r="A1261" s="263" t="s">
        <v>1030</v>
      </c>
      <c r="B1261" s="134">
        <f>SUM(B1262:B1268)</f>
        <v>0</v>
      </c>
      <c r="C1261" s="134">
        <f>SUM(C1262:C1268)</f>
        <v>0</v>
      </c>
      <c r="D1261" s="134"/>
      <c r="E1261" s="134"/>
    </row>
    <row r="1262" spans="1:5" s="129" customFormat="1" ht="14.25">
      <c r="A1262" s="263" t="s">
        <v>1012</v>
      </c>
      <c r="B1262" s="134"/>
      <c r="C1262" s="134"/>
      <c r="D1262" s="134"/>
      <c r="E1262" s="134"/>
    </row>
    <row r="1263" spans="1:5" s="129" customFormat="1" ht="14.25">
      <c r="A1263" s="263" t="s">
        <v>1013</v>
      </c>
      <c r="B1263" s="134"/>
      <c r="C1263" s="134"/>
      <c r="D1263" s="134"/>
      <c r="E1263" s="134"/>
    </row>
    <row r="1264" spans="1:5" s="129" customFormat="1" ht="14.25">
      <c r="A1264" s="263" t="s">
        <v>1014</v>
      </c>
      <c r="B1264" s="134"/>
      <c r="C1264" s="134"/>
      <c r="D1264" s="134"/>
      <c r="E1264" s="134"/>
    </row>
    <row r="1265" spans="1:5" s="129" customFormat="1" ht="14.25">
      <c r="A1265" s="263" t="s">
        <v>1031</v>
      </c>
      <c r="B1265" s="134"/>
      <c r="C1265" s="134"/>
      <c r="D1265" s="134"/>
      <c r="E1265" s="134"/>
    </row>
    <row r="1266" spans="1:5" s="129" customFormat="1" ht="14.25">
      <c r="A1266" s="263" t="s">
        <v>1032</v>
      </c>
      <c r="B1266" s="134"/>
      <c r="C1266" s="134"/>
      <c r="D1266" s="134"/>
      <c r="E1266" s="134"/>
    </row>
    <row r="1267" spans="1:5" s="129" customFormat="1" ht="14.25">
      <c r="A1267" s="263" t="s">
        <v>1021</v>
      </c>
      <c r="B1267" s="134"/>
      <c r="C1267" s="134"/>
      <c r="D1267" s="134"/>
      <c r="E1267" s="134"/>
    </row>
    <row r="1268" spans="1:5" s="129" customFormat="1" ht="14.25">
      <c r="A1268" s="263" t="s">
        <v>1033</v>
      </c>
      <c r="B1268" s="134"/>
      <c r="C1268" s="134"/>
      <c r="D1268" s="134"/>
      <c r="E1268" s="134"/>
    </row>
    <row r="1269" spans="1:5" s="129" customFormat="1" ht="14.25">
      <c r="A1269" s="263" t="s">
        <v>1034</v>
      </c>
      <c r="B1269" s="134">
        <f>SUM(B1270:B1281)</f>
        <v>0</v>
      </c>
      <c r="C1269" s="134">
        <f>SUM(C1270:C1281)</f>
        <v>0</v>
      </c>
      <c r="D1269" s="134"/>
      <c r="E1269" s="134"/>
    </row>
    <row r="1270" spans="1:5" s="129" customFormat="1" ht="14.25">
      <c r="A1270" s="263" t="s">
        <v>1012</v>
      </c>
      <c r="B1270" s="134"/>
      <c r="C1270" s="134"/>
      <c r="D1270" s="134"/>
      <c r="E1270" s="134"/>
    </row>
    <row r="1271" spans="1:5" s="129" customFormat="1" ht="14.25">
      <c r="A1271" s="263" t="s">
        <v>1013</v>
      </c>
      <c r="B1271" s="134"/>
      <c r="C1271" s="134"/>
      <c r="D1271" s="134"/>
      <c r="E1271" s="134"/>
    </row>
    <row r="1272" spans="1:5" s="129" customFormat="1" ht="14.25">
      <c r="A1272" s="263" t="s">
        <v>1014</v>
      </c>
      <c r="B1272" s="134"/>
      <c r="C1272" s="134"/>
      <c r="D1272" s="134"/>
      <c r="E1272" s="134"/>
    </row>
    <row r="1273" spans="1:5" s="129" customFormat="1" ht="14.25">
      <c r="A1273" s="263" t="s">
        <v>1035</v>
      </c>
      <c r="B1273" s="134"/>
      <c r="C1273" s="134"/>
      <c r="D1273" s="134"/>
      <c r="E1273" s="134"/>
    </row>
    <row r="1274" spans="1:5" s="129" customFormat="1" ht="14.25">
      <c r="A1274" s="263" t="s">
        <v>1036</v>
      </c>
      <c r="B1274" s="134"/>
      <c r="C1274" s="134"/>
      <c r="D1274" s="134"/>
      <c r="E1274" s="134"/>
    </row>
    <row r="1275" spans="1:5" s="129" customFormat="1" ht="14.25">
      <c r="A1275" s="263" t="s">
        <v>1037</v>
      </c>
      <c r="B1275" s="134"/>
      <c r="C1275" s="134"/>
      <c r="D1275" s="134"/>
      <c r="E1275" s="134"/>
    </row>
    <row r="1276" spans="1:5" s="129" customFormat="1" ht="14.25">
      <c r="A1276" s="263" t="s">
        <v>1038</v>
      </c>
      <c r="B1276" s="134"/>
      <c r="C1276" s="134"/>
      <c r="D1276" s="134"/>
      <c r="E1276" s="134"/>
    </row>
    <row r="1277" spans="1:5" s="129" customFormat="1" ht="14.25">
      <c r="A1277" s="263" t="s">
        <v>1039</v>
      </c>
      <c r="B1277" s="134"/>
      <c r="C1277" s="134"/>
      <c r="D1277" s="134"/>
      <c r="E1277" s="134"/>
    </row>
    <row r="1278" spans="1:5" s="129" customFormat="1" ht="14.25">
      <c r="A1278" s="263" t="s">
        <v>1040</v>
      </c>
      <c r="B1278" s="134"/>
      <c r="C1278" s="134"/>
      <c r="D1278" s="134"/>
      <c r="E1278" s="134"/>
    </row>
    <row r="1279" spans="1:5" s="129" customFormat="1" ht="14.25">
      <c r="A1279" s="263" t="s">
        <v>1041</v>
      </c>
      <c r="B1279" s="134"/>
      <c r="C1279" s="134"/>
      <c r="D1279" s="134"/>
      <c r="E1279" s="134"/>
    </row>
    <row r="1280" spans="1:5" s="129" customFormat="1" ht="14.25">
      <c r="A1280" s="263" t="s">
        <v>1042</v>
      </c>
      <c r="B1280" s="134"/>
      <c r="C1280" s="134"/>
      <c r="D1280" s="134"/>
      <c r="E1280" s="134"/>
    </row>
    <row r="1281" spans="1:5" s="129" customFormat="1" ht="14.25">
      <c r="A1281" s="263" t="s">
        <v>1043</v>
      </c>
      <c r="B1281" s="134"/>
      <c r="C1281" s="134"/>
      <c r="D1281" s="134"/>
      <c r="E1281" s="134"/>
    </row>
    <row r="1282" spans="1:5" s="129" customFormat="1" ht="14.25">
      <c r="A1282" s="263" t="s">
        <v>1044</v>
      </c>
      <c r="B1282" s="134">
        <f>SUM(B1283:B1285)</f>
        <v>0</v>
      </c>
      <c r="C1282" s="134">
        <f>SUM(C1283:C1285)</f>
        <v>0</v>
      </c>
      <c r="D1282" s="134"/>
      <c r="E1282" s="134"/>
    </row>
    <row r="1283" spans="1:5" s="129" customFormat="1" ht="14.25">
      <c r="A1283" s="263" t="s">
        <v>1045</v>
      </c>
      <c r="B1283" s="134"/>
      <c r="C1283" s="134"/>
      <c r="D1283" s="134"/>
      <c r="E1283" s="134"/>
    </row>
    <row r="1284" spans="1:5" s="129" customFormat="1" ht="14.25">
      <c r="A1284" s="263" t="s">
        <v>1046</v>
      </c>
      <c r="B1284" s="134"/>
      <c r="C1284" s="134"/>
      <c r="D1284" s="134"/>
      <c r="E1284" s="134"/>
    </row>
    <row r="1285" spans="1:5" s="129" customFormat="1" ht="14.25">
      <c r="A1285" s="263" t="s">
        <v>1047</v>
      </c>
      <c r="B1285" s="134"/>
      <c r="C1285" s="134"/>
      <c r="D1285" s="134"/>
      <c r="E1285" s="134"/>
    </row>
    <row r="1286" spans="1:5" s="129" customFormat="1" ht="14.25">
      <c r="A1286" s="263" t="s">
        <v>1048</v>
      </c>
      <c r="B1286" s="134">
        <f>SUM(B1287:B1291)</f>
        <v>543</v>
      </c>
      <c r="C1286" s="134">
        <f>SUM(C1287:C1291)</f>
        <v>0</v>
      </c>
      <c r="D1286" s="134"/>
      <c r="E1286" s="134"/>
    </row>
    <row r="1287" spans="1:5" s="129" customFormat="1" ht="14.25">
      <c r="A1287" s="263" t="s">
        <v>1049</v>
      </c>
      <c r="B1287" s="134">
        <v>543</v>
      </c>
      <c r="C1287" s="134"/>
      <c r="D1287" s="134"/>
      <c r="E1287" s="134"/>
    </row>
    <row r="1288" spans="1:5" s="129" customFormat="1" ht="14.25">
      <c r="A1288" s="263" t="s">
        <v>1050</v>
      </c>
      <c r="B1288" s="134"/>
      <c r="C1288" s="134"/>
      <c r="D1288" s="134"/>
      <c r="E1288" s="134"/>
    </row>
    <row r="1289" spans="1:5" s="129" customFormat="1" ht="14.25">
      <c r="A1289" s="263" t="s">
        <v>1051</v>
      </c>
      <c r="B1289" s="134"/>
      <c r="C1289" s="134"/>
      <c r="D1289" s="134"/>
      <c r="E1289" s="134"/>
    </row>
    <row r="1290" spans="1:5" s="129" customFormat="1" ht="14.25">
      <c r="A1290" s="263" t="s">
        <v>1052</v>
      </c>
      <c r="B1290" s="134"/>
      <c r="C1290" s="134"/>
      <c r="D1290" s="134"/>
      <c r="E1290" s="134"/>
    </row>
    <row r="1291" spans="1:5" s="129" customFormat="1" ht="14.25">
      <c r="A1291" s="263" t="s">
        <v>1053</v>
      </c>
      <c r="B1291" s="134"/>
      <c r="C1291" s="134"/>
      <c r="D1291" s="134"/>
      <c r="E1291" s="134"/>
    </row>
    <row r="1292" spans="1:5" s="129" customFormat="1" ht="14.25">
      <c r="A1292" s="263" t="s">
        <v>1054</v>
      </c>
      <c r="B1292" s="134"/>
      <c r="C1292" s="134"/>
      <c r="D1292" s="134"/>
      <c r="E1292" s="134"/>
    </row>
    <row r="1293" spans="1:5" s="129" customFormat="1" ht="14.25">
      <c r="A1293" s="264" t="s">
        <v>1055</v>
      </c>
      <c r="B1293" s="134"/>
      <c r="C1293" s="134"/>
      <c r="D1293" s="134"/>
      <c r="E1293" s="134"/>
    </row>
    <row r="1294" spans="1:5" s="129" customFormat="1" ht="14.25">
      <c r="A1294" s="264" t="s">
        <v>1056</v>
      </c>
      <c r="B1294" s="134">
        <f>SUM(B1295)</f>
        <v>1462</v>
      </c>
      <c r="C1294" s="134">
        <f>SUM(C1295)</f>
        <v>1406</v>
      </c>
      <c r="D1294" s="134"/>
      <c r="E1294" s="134"/>
    </row>
    <row r="1295" spans="1:5" s="129" customFormat="1" ht="14.25">
      <c r="A1295" s="264" t="s">
        <v>1057</v>
      </c>
      <c r="B1295" s="134">
        <f>SUM(B1296:B1299)</f>
        <v>1462</v>
      </c>
      <c r="C1295" s="134">
        <f>SUM(C1296:C1299)</f>
        <v>1406</v>
      </c>
      <c r="D1295" s="134"/>
      <c r="E1295" s="134"/>
    </row>
    <row r="1296" spans="1:5" s="129" customFormat="1" ht="14.25">
      <c r="A1296" s="264" t="s">
        <v>1058</v>
      </c>
      <c r="B1296" s="134">
        <v>1406</v>
      </c>
      <c r="C1296" s="134">
        <v>1406</v>
      </c>
      <c r="D1296" s="134"/>
      <c r="E1296" s="134"/>
    </row>
    <row r="1297" spans="1:5" s="129" customFormat="1" ht="14.25">
      <c r="A1297" s="264" t="s">
        <v>1059</v>
      </c>
      <c r="B1297" s="134"/>
      <c r="C1297" s="134"/>
      <c r="D1297" s="134"/>
      <c r="E1297" s="134"/>
    </row>
    <row r="1298" spans="1:5" s="129" customFormat="1" ht="14.25">
      <c r="A1298" s="264" t="s">
        <v>1060</v>
      </c>
      <c r="B1298" s="134">
        <v>56</v>
      </c>
      <c r="C1298" s="134"/>
      <c r="D1298" s="134"/>
      <c r="E1298" s="134"/>
    </row>
    <row r="1299" spans="1:5" s="129" customFormat="1" ht="14.25">
      <c r="A1299" s="264" t="s">
        <v>1061</v>
      </c>
      <c r="B1299" s="134"/>
      <c r="C1299" s="134"/>
      <c r="D1299" s="134"/>
      <c r="E1299" s="134"/>
    </row>
    <row r="1300" spans="1:5" s="129" customFormat="1" ht="14.25">
      <c r="A1300" s="134" t="s">
        <v>1062</v>
      </c>
      <c r="B1300" s="134">
        <f>SUM(B1301)</f>
        <v>55</v>
      </c>
      <c r="C1300" s="134">
        <f>SUM(C1301)</f>
        <v>55</v>
      </c>
      <c r="D1300" s="134"/>
      <c r="E1300" s="134"/>
    </row>
    <row r="1301" spans="1:5" s="129" customFormat="1" ht="14.25">
      <c r="A1301" s="134" t="s">
        <v>1063</v>
      </c>
      <c r="B1301" s="137">
        <v>55</v>
      </c>
      <c r="C1301" s="137">
        <v>55</v>
      </c>
      <c r="D1301" s="137"/>
      <c r="E1301" s="137"/>
    </row>
    <row r="1302" spans="1:5" s="129" customFormat="1" ht="14.25">
      <c r="A1302" s="134" t="s">
        <v>1064</v>
      </c>
      <c r="B1302" s="266">
        <f>SUM(B1303:B1304)</f>
        <v>5723</v>
      </c>
      <c r="C1302" s="266">
        <f>SUM(C1303:C1304)</f>
        <v>0</v>
      </c>
      <c r="D1302" s="266"/>
      <c r="E1302" s="266"/>
    </row>
    <row r="1303" spans="1:5" s="129" customFormat="1" ht="14.25">
      <c r="A1303" s="134" t="s">
        <v>1065</v>
      </c>
      <c r="B1303" s="266"/>
      <c r="C1303" s="266"/>
      <c r="D1303" s="266"/>
      <c r="E1303" s="266"/>
    </row>
    <row r="1304" spans="1:5" s="129" customFormat="1" ht="14.25">
      <c r="A1304" s="134" t="s">
        <v>1066</v>
      </c>
      <c r="B1304" s="266">
        <v>5723</v>
      </c>
      <c r="C1304" s="266"/>
      <c r="D1304" s="266"/>
      <c r="E1304" s="266"/>
    </row>
    <row r="1305" spans="1:5" s="129" customFormat="1" ht="14.25">
      <c r="A1305" s="134"/>
      <c r="B1305" s="266"/>
      <c r="C1305" s="266"/>
      <c r="D1305" s="266"/>
      <c r="E1305" s="266"/>
    </row>
    <row r="1306" spans="1:5" s="129" customFormat="1" ht="14.25">
      <c r="A1306" s="134"/>
      <c r="B1306" s="266"/>
      <c r="C1306" s="266"/>
      <c r="D1306" s="266"/>
      <c r="E1306" s="266"/>
    </row>
    <row r="1307" spans="1:5" s="129" customFormat="1" ht="14.25">
      <c r="A1307" s="201" t="s">
        <v>1067</v>
      </c>
      <c r="B1307" s="267">
        <f>SUM(B5,B251,B254,B266,B355,B409,B465,B521,B638,B709,B782,B801,B926,B990,B1056,B1076,B1091,B1101,B1165,B1183,B1236,B1293,B1294,B1300,B1302)</f>
        <v>361392</v>
      </c>
      <c r="C1307" s="267">
        <f>SUM(C5,C251,C254,C266,C355,C409,C465,C521,C638,C709,C782,C801,C926,C990,C1056,C1076,C1091,C1101,C1165,C1183,C1236,C1293,C1294,C1300,C1302)</f>
        <v>209877</v>
      </c>
      <c r="D1307" s="266"/>
      <c r="E1307" s="266"/>
    </row>
  </sheetData>
  <sheetProtection/>
  <mergeCells count="1">
    <mergeCell ref="A2:E2"/>
  </mergeCells>
  <printOptions/>
  <pageMargins left="0.75" right="0.75" top="1" bottom="1" header="0.51" footer="0.51"/>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F117"/>
  <sheetViews>
    <sheetView zoomScaleSheetLayoutView="100" workbookViewId="0" topLeftCell="A1">
      <selection activeCell="E16" sqref="E16"/>
    </sheetView>
  </sheetViews>
  <sheetFormatPr defaultColWidth="9.00390625" defaultRowHeight="14.25"/>
  <cols>
    <col min="1" max="1" width="45.00390625" style="210" customWidth="1"/>
    <col min="2" max="2" width="20.50390625" style="210" customWidth="1"/>
    <col min="3" max="3" width="16.625" style="210" customWidth="1"/>
    <col min="4" max="4" width="43.625" style="210" customWidth="1"/>
    <col min="5" max="5" width="19.50390625" style="210" customWidth="1"/>
    <col min="6" max="6" width="16.625" style="210" customWidth="1"/>
    <col min="7" max="16384" width="9.00390625" style="210" customWidth="1"/>
  </cols>
  <sheetData>
    <row r="1" spans="1:2" s="210" customFormat="1" ht="18" customHeight="1">
      <c r="A1" s="211" t="s">
        <v>1068</v>
      </c>
      <c r="B1" s="211"/>
    </row>
    <row r="2" spans="1:6" s="211" customFormat="1" ht="20.25">
      <c r="A2" s="213" t="s">
        <v>1069</v>
      </c>
      <c r="B2" s="213"/>
      <c r="C2" s="213"/>
      <c r="D2" s="213"/>
      <c r="E2" s="213"/>
      <c r="F2" s="213"/>
    </row>
    <row r="3" spans="1:6" s="210" customFormat="1" ht="20.25" customHeight="1">
      <c r="A3" s="211"/>
      <c r="B3" s="211"/>
      <c r="F3" s="214" t="s">
        <v>26</v>
      </c>
    </row>
    <row r="4" spans="1:6" s="210" customFormat="1" ht="31.5" customHeight="1">
      <c r="A4" s="215" t="s">
        <v>1070</v>
      </c>
      <c r="B4" s="216"/>
      <c r="C4" s="217"/>
      <c r="D4" s="215" t="s">
        <v>1071</v>
      </c>
      <c r="E4" s="216"/>
      <c r="F4" s="217"/>
    </row>
    <row r="5" spans="1:6" s="210" customFormat="1" ht="21.75" customHeight="1">
      <c r="A5" s="218" t="s">
        <v>27</v>
      </c>
      <c r="B5" s="219" t="s">
        <v>28</v>
      </c>
      <c r="C5" s="218" t="s">
        <v>29</v>
      </c>
      <c r="D5" s="218" t="s">
        <v>60</v>
      </c>
      <c r="E5" s="219" t="s">
        <v>28</v>
      </c>
      <c r="F5" s="218" t="s">
        <v>29</v>
      </c>
    </row>
    <row r="6" spans="1:6" s="210" customFormat="1" ht="19.5" customHeight="1">
      <c r="A6" s="220" t="s">
        <v>1072</v>
      </c>
      <c r="B6" s="221">
        <f>'[2]表一'!B33</f>
        <v>12367</v>
      </c>
      <c r="C6" s="221">
        <v>13170</v>
      </c>
      <c r="D6" s="220" t="s">
        <v>1073</v>
      </c>
      <c r="E6" s="222">
        <f>'[2]表二（新）'!B1307</f>
        <v>361392</v>
      </c>
      <c r="F6" s="223">
        <v>209877</v>
      </c>
    </row>
    <row r="7" spans="1:6" s="210" customFormat="1" ht="19.5" customHeight="1">
      <c r="A7" s="224" t="s">
        <v>1074</v>
      </c>
      <c r="B7" s="222">
        <f>SUM(B8,B80:B81,B85:B88)</f>
        <v>400186</v>
      </c>
      <c r="C7" s="222">
        <f>SUM(C8,C80:C81,C85:C88)</f>
        <v>197107</v>
      </c>
      <c r="D7" s="224" t="s">
        <v>1075</v>
      </c>
      <c r="E7" s="222">
        <f>SUM(E8,E81:E87)</f>
        <v>51161</v>
      </c>
      <c r="F7" s="222">
        <f>SUM(F8,F81:F87)</f>
        <v>400</v>
      </c>
    </row>
    <row r="8" spans="1:6" s="210" customFormat="1" ht="19.5" customHeight="1">
      <c r="A8" s="225" t="s">
        <v>1076</v>
      </c>
      <c r="B8" s="223">
        <f>SUM(B9,B16,B57)</f>
        <v>345100</v>
      </c>
      <c r="C8" s="223">
        <f>SUM(C9,C16,C57)</f>
        <v>197107</v>
      </c>
      <c r="D8" s="225" t="s">
        <v>1077</v>
      </c>
      <c r="E8" s="223">
        <f>SUM(E9:E10)</f>
        <v>1081</v>
      </c>
      <c r="F8" s="223">
        <f>SUM(F9:F10)</f>
        <v>400</v>
      </c>
    </row>
    <row r="9" spans="1:6" s="210" customFormat="1" ht="19.5" customHeight="1">
      <c r="A9" s="225" t="s">
        <v>1078</v>
      </c>
      <c r="B9" s="223">
        <f>SUM(B10:B15)</f>
        <v>730</v>
      </c>
      <c r="C9" s="223">
        <f>SUM(C10:C15)</f>
        <v>347</v>
      </c>
      <c r="D9" s="225" t="s">
        <v>1079</v>
      </c>
      <c r="E9" s="223"/>
      <c r="F9" s="226"/>
    </row>
    <row r="10" spans="1:6" s="210" customFormat="1" ht="19.5" customHeight="1">
      <c r="A10" s="127" t="s">
        <v>1080</v>
      </c>
      <c r="B10" s="227">
        <v>101</v>
      </c>
      <c r="C10" s="223">
        <v>101</v>
      </c>
      <c r="D10" s="225" t="s">
        <v>1081</v>
      </c>
      <c r="E10" s="227">
        <v>1081</v>
      </c>
      <c r="F10" s="226">
        <v>400</v>
      </c>
    </row>
    <row r="11" spans="1:6" s="210" customFormat="1" ht="19.5" customHeight="1">
      <c r="A11" s="127" t="s">
        <v>1082</v>
      </c>
      <c r="B11" s="227">
        <v>0</v>
      </c>
      <c r="C11" s="223"/>
      <c r="D11" s="225"/>
      <c r="E11" s="225"/>
      <c r="F11" s="228"/>
    </row>
    <row r="12" spans="1:6" s="210" customFormat="1" ht="19.5" customHeight="1">
      <c r="A12" s="127" t="s">
        <v>1083</v>
      </c>
      <c r="B12" s="227">
        <v>234</v>
      </c>
      <c r="C12" s="223">
        <v>234</v>
      </c>
      <c r="D12" s="225" t="s">
        <v>0</v>
      </c>
      <c r="E12" s="225"/>
      <c r="F12" s="228"/>
    </row>
    <row r="13" spans="1:6" s="210" customFormat="1" ht="19.5" customHeight="1">
      <c r="A13" s="127" t="s">
        <v>1084</v>
      </c>
      <c r="B13" s="227">
        <v>1</v>
      </c>
      <c r="C13" s="223">
        <v>1</v>
      </c>
      <c r="D13" s="225" t="s">
        <v>0</v>
      </c>
      <c r="E13" s="225"/>
      <c r="F13" s="228"/>
    </row>
    <row r="14" spans="1:6" s="210" customFormat="1" ht="19.5" customHeight="1">
      <c r="A14" s="127" t="s">
        <v>1085</v>
      </c>
      <c r="B14" s="227">
        <v>383</v>
      </c>
      <c r="C14" s="223"/>
      <c r="D14" s="225" t="s">
        <v>0</v>
      </c>
      <c r="E14" s="225"/>
      <c r="F14" s="228"/>
    </row>
    <row r="15" spans="1:6" s="210" customFormat="1" ht="19.5" customHeight="1">
      <c r="A15" s="127" t="s">
        <v>1086</v>
      </c>
      <c r="B15" s="227">
        <v>11</v>
      </c>
      <c r="C15" s="223">
        <v>11</v>
      </c>
      <c r="D15" s="225" t="s">
        <v>0</v>
      </c>
      <c r="E15" s="225"/>
      <c r="F15" s="228"/>
    </row>
    <row r="16" spans="1:6" s="210" customFormat="1" ht="19.5" customHeight="1">
      <c r="A16" s="127" t="s">
        <v>1087</v>
      </c>
      <c r="B16" s="223">
        <f>SUM(B17:B56)</f>
        <v>148128</v>
      </c>
      <c r="C16" s="223">
        <f>SUM(C17:C56)</f>
        <v>153352</v>
      </c>
      <c r="D16" s="225" t="s">
        <v>0</v>
      </c>
      <c r="E16" s="225"/>
      <c r="F16" s="228"/>
    </row>
    <row r="17" spans="1:6" s="210" customFormat="1" ht="19.5" customHeight="1">
      <c r="A17" s="127" t="s">
        <v>1088</v>
      </c>
      <c r="B17" s="227">
        <v>3128</v>
      </c>
      <c r="C17" s="223">
        <v>3128</v>
      </c>
      <c r="D17" s="225" t="s">
        <v>0</v>
      </c>
      <c r="E17" s="225"/>
      <c r="F17" s="228"/>
    </row>
    <row r="18" spans="1:6" s="210" customFormat="1" ht="19.5" customHeight="1">
      <c r="A18" s="229" t="s">
        <v>1089</v>
      </c>
      <c r="B18" s="227">
        <v>28501</v>
      </c>
      <c r="C18" s="230">
        <v>26527</v>
      </c>
      <c r="D18" s="225" t="s">
        <v>0</v>
      </c>
      <c r="E18" s="225"/>
      <c r="F18" s="228"/>
    </row>
    <row r="19" spans="1:6" s="210" customFormat="1" ht="19.5" customHeight="1">
      <c r="A19" s="231" t="s">
        <v>1090</v>
      </c>
      <c r="B19" s="227">
        <v>17032</v>
      </c>
      <c r="C19" s="232">
        <v>16775</v>
      </c>
      <c r="D19" s="225" t="s">
        <v>0</v>
      </c>
      <c r="E19" s="225"/>
      <c r="F19" s="228"/>
    </row>
    <row r="20" spans="1:6" s="210" customFormat="1" ht="19.5" customHeight="1">
      <c r="A20" s="231" t="s">
        <v>1091</v>
      </c>
      <c r="B20" s="227">
        <v>8386</v>
      </c>
      <c r="C20" s="232">
        <v>250</v>
      </c>
      <c r="D20" s="225" t="s">
        <v>0</v>
      </c>
      <c r="E20" s="225"/>
      <c r="F20" s="228"/>
    </row>
    <row r="21" spans="1:6" s="210" customFormat="1" ht="19.5" customHeight="1">
      <c r="A21" s="231" t="s">
        <v>1092</v>
      </c>
      <c r="B21" s="232"/>
      <c r="C21" s="232"/>
      <c r="D21" s="225" t="s">
        <v>0</v>
      </c>
      <c r="E21" s="225"/>
      <c r="F21" s="228"/>
    </row>
    <row r="22" spans="1:6" s="210" customFormat="1" ht="19.5" customHeight="1">
      <c r="A22" s="231" t="s">
        <v>1093</v>
      </c>
      <c r="B22" s="232"/>
      <c r="C22" s="232"/>
      <c r="D22" s="225" t="s">
        <v>0</v>
      </c>
      <c r="E22" s="225"/>
      <c r="F22" s="228"/>
    </row>
    <row r="23" spans="1:6" s="210" customFormat="1" ht="19.5" customHeight="1">
      <c r="A23" s="231" t="s">
        <v>1094</v>
      </c>
      <c r="B23" s="232"/>
      <c r="C23" s="232"/>
      <c r="D23" s="225" t="s">
        <v>0</v>
      </c>
      <c r="E23" s="225"/>
      <c r="F23" s="228"/>
    </row>
    <row r="24" spans="1:6" s="210" customFormat="1" ht="19.5" customHeight="1">
      <c r="A24" s="231" t="s">
        <v>1095</v>
      </c>
      <c r="B24" s="227">
        <v>5855</v>
      </c>
      <c r="C24" s="232">
        <v>651</v>
      </c>
      <c r="D24" s="225" t="s">
        <v>0</v>
      </c>
      <c r="E24" s="225"/>
      <c r="F24" s="228"/>
    </row>
    <row r="25" spans="1:6" s="210" customFormat="1" ht="19.5" customHeight="1">
      <c r="A25" s="231" t="s">
        <v>1096</v>
      </c>
      <c r="B25" s="233">
        <v>3979</v>
      </c>
      <c r="C25" s="232">
        <v>197</v>
      </c>
      <c r="D25" s="225" t="s">
        <v>0</v>
      </c>
      <c r="E25" s="225"/>
      <c r="F25" s="228"/>
    </row>
    <row r="26" spans="1:6" s="210" customFormat="1" ht="19.5" customHeight="1">
      <c r="A26" s="231" t="s">
        <v>1097</v>
      </c>
      <c r="B26" s="227">
        <v>2411</v>
      </c>
      <c r="C26" s="232">
        <v>3803</v>
      </c>
      <c r="D26" s="225" t="s">
        <v>0</v>
      </c>
      <c r="E26" s="225"/>
      <c r="F26" s="228"/>
    </row>
    <row r="27" spans="1:6" s="210" customFormat="1" ht="19.5" customHeight="1">
      <c r="A27" s="229" t="s">
        <v>1098</v>
      </c>
      <c r="B27" s="230"/>
      <c r="C27" s="230">
        <v>2313</v>
      </c>
      <c r="D27" s="225" t="s">
        <v>0</v>
      </c>
      <c r="E27" s="225"/>
      <c r="F27" s="228"/>
    </row>
    <row r="28" spans="1:6" s="210" customFormat="1" ht="19.5" customHeight="1">
      <c r="A28" s="231" t="s">
        <v>1099</v>
      </c>
      <c r="B28" s="227">
        <v>343</v>
      </c>
      <c r="C28" s="232">
        <v>383</v>
      </c>
      <c r="D28" s="231" t="s">
        <v>0</v>
      </c>
      <c r="E28" s="231"/>
      <c r="F28" s="228"/>
    </row>
    <row r="29" spans="1:6" s="210" customFormat="1" ht="19.5" customHeight="1">
      <c r="A29" s="231" t="s">
        <v>1100</v>
      </c>
      <c r="B29" s="227">
        <v>169</v>
      </c>
      <c r="C29" s="232">
        <v>766</v>
      </c>
      <c r="D29" s="231" t="s">
        <v>0</v>
      </c>
      <c r="E29" s="231"/>
      <c r="F29" s="228"/>
    </row>
    <row r="30" spans="1:6" s="210" customFormat="1" ht="19.5" customHeight="1">
      <c r="A30" s="231" t="s">
        <v>1101</v>
      </c>
      <c r="B30" s="227">
        <v>9907</v>
      </c>
      <c r="C30" s="232">
        <v>8917</v>
      </c>
      <c r="D30" s="231" t="s">
        <v>0</v>
      </c>
      <c r="E30" s="231"/>
      <c r="F30" s="228"/>
    </row>
    <row r="31" spans="1:6" s="210" customFormat="1" ht="19.5" customHeight="1">
      <c r="A31" s="231" t="s">
        <v>1102</v>
      </c>
      <c r="B31" s="227">
        <v>35627</v>
      </c>
      <c r="C31" s="232">
        <v>32292</v>
      </c>
      <c r="D31" s="229" t="s">
        <v>0</v>
      </c>
      <c r="E31" s="229"/>
      <c r="F31" s="228"/>
    </row>
    <row r="32" spans="1:6" s="210" customFormat="1" ht="19.5" customHeight="1">
      <c r="A32" s="231" t="s">
        <v>1103</v>
      </c>
      <c r="B32" s="232"/>
      <c r="C32" s="232"/>
      <c r="D32" s="231" t="s">
        <v>0</v>
      </c>
      <c r="E32" s="231"/>
      <c r="F32" s="228"/>
    </row>
    <row r="33" spans="1:6" s="210" customFormat="1" ht="19.5" customHeight="1">
      <c r="A33" s="231" t="s">
        <v>1104</v>
      </c>
      <c r="B33" s="232"/>
      <c r="C33" s="232"/>
      <c r="D33" s="231" t="s">
        <v>0</v>
      </c>
      <c r="E33" s="231"/>
      <c r="F33" s="228"/>
    </row>
    <row r="34" spans="1:6" s="210" customFormat="1" ht="19.5" customHeight="1">
      <c r="A34" s="231" t="s">
        <v>1105</v>
      </c>
      <c r="B34" s="232"/>
      <c r="C34" s="232"/>
      <c r="D34" s="231" t="s">
        <v>0</v>
      </c>
      <c r="E34" s="231"/>
      <c r="F34" s="228"/>
    </row>
    <row r="35" spans="1:6" s="210" customFormat="1" ht="19.5" customHeight="1">
      <c r="A35" s="231" t="s">
        <v>1106</v>
      </c>
      <c r="B35" s="227">
        <v>25160</v>
      </c>
      <c r="C35" s="232">
        <v>29834</v>
      </c>
      <c r="D35" s="231" t="s">
        <v>0</v>
      </c>
      <c r="E35" s="231"/>
      <c r="F35" s="228"/>
    </row>
    <row r="36" spans="1:6" s="210" customFormat="1" ht="19.5" customHeight="1">
      <c r="A36" s="234" t="s">
        <v>1107</v>
      </c>
      <c r="B36" s="235"/>
      <c r="C36" s="235"/>
      <c r="D36" s="231" t="s">
        <v>0</v>
      </c>
      <c r="E36" s="231"/>
      <c r="F36" s="228"/>
    </row>
    <row r="37" spans="1:6" s="210" customFormat="1" ht="19.5" customHeight="1">
      <c r="A37" s="234" t="s">
        <v>1108</v>
      </c>
      <c r="B37" s="235"/>
      <c r="C37" s="235"/>
      <c r="D37" s="231" t="s">
        <v>0</v>
      </c>
      <c r="E37" s="231"/>
      <c r="F37" s="228"/>
    </row>
    <row r="38" spans="1:6" s="210" customFormat="1" ht="19.5" customHeight="1">
      <c r="A38" s="234" t="s">
        <v>1109</v>
      </c>
      <c r="B38" s="235"/>
      <c r="C38" s="235"/>
      <c r="D38" s="231" t="s">
        <v>0</v>
      </c>
      <c r="E38" s="231"/>
      <c r="F38" s="228"/>
    </row>
    <row r="39" spans="1:6" s="210" customFormat="1" ht="19.5" customHeight="1">
      <c r="A39" s="234" t="s">
        <v>1110</v>
      </c>
      <c r="B39" s="235"/>
      <c r="C39" s="235">
        <v>4565</v>
      </c>
      <c r="D39" s="231" t="s">
        <v>0</v>
      </c>
      <c r="E39" s="231"/>
      <c r="F39" s="228"/>
    </row>
    <row r="40" spans="1:6" s="210" customFormat="1" ht="19.5" customHeight="1">
      <c r="A40" s="234" t="s">
        <v>1111</v>
      </c>
      <c r="B40" s="235"/>
      <c r="C40" s="235">
        <v>6366</v>
      </c>
      <c r="D40" s="225" t="s">
        <v>0</v>
      </c>
      <c r="E40" s="225"/>
      <c r="F40" s="228"/>
    </row>
    <row r="41" spans="1:6" s="210" customFormat="1" ht="19.5" customHeight="1">
      <c r="A41" s="234" t="s">
        <v>1112</v>
      </c>
      <c r="B41" s="235"/>
      <c r="C41" s="235"/>
      <c r="D41" s="225" t="s">
        <v>0</v>
      </c>
      <c r="E41" s="225"/>
      <c r="F41" s="228"/>
    </row>
    <row r="42" spans="1:6" s="210" customFormat="1" ht="19.5" customHeight="1">
      <c r="A42" s="234" t="s">
        <v>1113</v>
      </c>
      <c r="B42" s="235"/>
      <c r="C42" s="235"/>
      <c r="D42" s="225" t="s">
        <v>0</v>
      </c>
      <c r="E42" s="225"/>
      <c r="F42" s="228"/>
    </row>
    <row r="43" spans="1:6" s="210" customFormat="1" ht="19.5" customHeight="1">
      <c r="A43" s="234" t="s">
        <v>1114</v>
      </c>
      <c r="B43" s="235"/>
      <c r="C43" s="235">
        <v>10176</v>
      </c>
      <c r="D43" s="225" t="s">
        <v>0</v>
      </c>
      <c r="E43" s="225"/>
      <c r="F43" s="228"/>
    </row>
    <row r="44" spans="1:6" s="210" customFormat="1" ht="19.5" customHeight="1">
      <c r="A44" s="234" t="s">
        <v>1115</v>
      </c>
      <c r="B44" s="235"/>
      <c r="C44" s="235">
        <v>6126</v>
      </c>
      <c r="D44" s="225" t="s">
        <v>0</v>
      </c>
      <c r="E44" s="225"/>
      <c r="F44" s="228"/>
    </row>
    <row r="45" spans="1:6" s="210" customFormat="1" ht="19.5" customHeight="1">
      <c r="A45" s="234" t="s">
        <v>1116</v>
      </c>
      <c r="B45" s="235"/>
      <c r="C45" s="235"/>
      <c r="D45" s="225" t="s">
        <v>0</v>
      </c>
      <c r="E45" s="225"/>
      <c r="F45" s="228"/>
    </row>
    <row r="46" spans="1:6" s="210" customFormat="1" ht="19.5" customHeight="1">
      <c r="A46" s="234" t="s">
        <v>1117</v>
      </c>
      <c r="B46" s="235"/>
      <c r="C46" s="235"/>
      <c r="D46" s="225" t="s">
        <v>0</v>
      </c>
      <c r="E46" s="225"/>
      <c r="F46" s="228"/>
    </row>
    <row r="47" spans="1:6" s="210" customFormat="1" ht="19.5" customHeight="1">
      <c r="A47" s="234" t="s">
        <v>1118</v>
      </c>
      <c r="B47" s="235"/>
      <c r="C47" s="235"/>
      <c r="D47" s="225" t="s">
        <v>0</v>
      </c>
      <c r="E47" s="225"/>
      <c r="F47" s="228"/>
    </row>
    <row r="48" spans="1:6" s="210" customFormat="1" ht="19.5" customHeight="1">
      <c r="A48" s="234" t="s">
        <v>1119</v>
      </c>
      <c r="B48" s="235"/>
      <c r="C48" s="235"/>
      <c r="D48" s="225" t="s">
        <v>0</v>
      </c>
      <c r="E48" s="225"/>
      <c r="F48" s="228"/>
    </row>
    <row r="49" spans="1:6" s="210" customFormat="1" ht="19.5" customHeight="1">
      <c r="A49" s="234" t="s">
        <v>1120</v>
      </c>
      <c r="B49" s="235"/>
      <c r="C49" s="235"/>
      <c r="D49" s="225" t="s">
        <v>0</v>
      </c>
      <c r="E49" s="225"/>
      <c r="F49" s="228"/>
    </row>
    <row r="50" spans="1:6" s="210" customFormat="1" ht="19.5" customHeight="1">
      <c r="A50" s="234" t="s">
        <v>1121</v>
      </c>
      <c r="B50" s="235"/>
      <c r="C50" s="235"/>
      <c r="D50" s="225" t="s">
        <v>0</v>
      </c>
      <c r="E50" s="225"/>
      <c r="F50" s="228"/>
    </row>
    <row r="51" spans="1:6" s="210" customFormat="1" ht="19.5" customHeight="1">
      <c r="A51" s="234" t="s">
        <v>1122</v>
      </c>
      <c r="B51" s="235"/>
      <c r="C51" s="235"/>
      <c r="D51" s="225" t="s">
        <v>0</v>
      </c>
      <c r="E51" s="225"/>
      <c r="F51" s="228"/>
    </row>
    <row r="52" spans="1:6" s="210" customFormat="1" ht="19.5" customHeight="1">
      <c r="A52" s="234" t="s">
        <v>1123</v>
      </c>
      <c r="B52" s="235"/>
      <c r="C52" s="235"/>
      <c r="D52" s="225" t="s">
        <v>0</v>
      </c>
      <c r="E52" s="225"/>
      <c r="F52" s="228"/>
    </row>
    <row r="53" spans="1:6" s="210" customFormat="1" ht="19.5" customHeight="1">
      <c r="A53" s="234" t="s">
        <v>1124</v>
      </c>
      <c r="B53" s="235"/>
      <c r="C53" s="235">
        <v>283</v>
      </c>
      <c r="D53" s="225" t="s">
        <v>0</v>
      </c>
      <c r="E53" s="225"/>
      <c r="F53" s="228"/>
    </row>
    <row r="54" spans="1:6" s="210" customFormat="1" ht="19.5" customHeight="1">
      <c r="A54" s="234" t="s">
        <v>1125</v>
      </c>
      <c r="B54" s="235"/>
      <c r="C54" s="235"/>
      <c r="D54" s="231" t="s">
        <v>0</v>
      </c>
      <c r="E54" s="231"/>
      <c r="F54" s="228"/>
    </row>
    <row r="55" spans="1:6" s="210" customFormat="1" ht="19.5" customHeight="1">
      <c r="A55" s="234" t="s">
        <v>1126</v>
      </c>
      <c r="B55" s="235"/>
      <c r="C55" s="235"/>
      <c r="D55" s="231" t="s">
        <v>0</v>
      </c>
      <c r="E55" s="231"/>
      <c r="F55" s="228"/>
    </row>
    <row r="56" spans="1:6" s="210" customFormat="1" ht="19.5" customHeight="1">
      <c r="A56" s="231" t="s">
        <v>1127</v>
      </c>
      <c r="B56" s="227">
        <v>7630</v>
      </c>
      <c r="C56" s="232"/>
      <c r="D56" s="231" t="s">
        <v>0</v>
      </c>
      <c r="E56" s="231"/>
      <c r="F56" s="228"/>
    </row>
    <row r="57" spans="1:6" s="210" customFormat="1" ht="19.5" customHeight="1">
      <c r="A57" s="231" t="s">
        <v>1128</v>
      </c>
      <c r="B57" s="226">
        <f>SUM(B58:B77)</f>
        <v>196242</v>
      </c>
      <c r="C57" s="226">
        <f>SUM(C58:C77)</f>
        <v>43408</v>
      </c>
      <c r="D57" s="231" t="s">
        <v>0</v>
      </c>
      <c r="E57" s="231"/>
      <c r="F57" s="228"/>
    </row>
    <row r="58" spans="1:6" s="210" customFormat="1" ht="19.5" customHeight="1">
      <c r="A58" s="231" t="s">
        <v>890</v>
      </c>
      <c r="B58" s="227">
        <v>1576</v>
      </c>
      <c r="C58" s="226">
        <v>338</v>
      </c>
      <c r="D58" s="231" t="s">
        <v>0</v>
      </c>
      <c r="E58" s="231"/>
      <c r="F58" s="228"/>
    </row>
    <row r="59" spans="1:6" s="210" customFormat="1" ht="19.5" customHeight="1">
      <c r="A59" s="231" t="s">
        <v>1129</v>
      </c>
      <c r="B59" s="227">
        <v>0</v>
      </c>
      <c r="C59" s="226"/>
      <c r="D59" s="231"/>
      <c r="E59" s="231"/>
      <c r="F59" s="228"/>
    </row>
    <row r="60" spans="1:6" s="210" customFormat="1" ht="19.5" customHeight="1">
      <c r="A60" s="231" t="s">
        <v>1130</v>
      </c>
      <c r="B60" s="227">
        <v>0</v>
      </c>
      <c r="C60" s="223"/>
      <c r="D60" s="231"/>
      <c r="E60" s="231"/>
      <c r="F60" s="228"/>
    </row>
    <row r="61" spans="1:6" s="210" customFormat="1" ht="19.5" customHeight="1">
      <c r="A61" s="231" t="s">
        <v>1131</v>
      </c>
      <c r="B61" s="227">
        <v>1547</v>
      </c>
      <c r="C61" s="223">
        <v>188</v>
      </c>
      <c r="D61" s="231"/>
      <c r="E61" s="225"/>
      <c r="F61" s="228"/>
    </row>
    <row r="62" spans="1:6" s="210" customFormat="1" ht="19.5" customHeight="1">
      <c r="A62" s="231" t="s">
        <v>891</v>
      </c>
      <c r="B62" s="233">
        <v>19855</v>
      </c>
      <c r="C62" s="236">
        <v>9540</v>
      </c>
      <c r="D62" s="231"/>
      <c r="E62" s="225"/>
      <c r="F62" s="228"/>
    </row>
    <row r="63" spans="1:6" s="210" customFormat="1" ht="19.5" customHeight="1">
      <c r="A63" s="231" t="s">
        <v>1132</v>
      </c>
      <c r="B63" s="227">
        <v>101</v>
      </c>
      <c r="C63" s="223"/>
      <c r="D63" s="231"/>
      <c r="E63" s="225"/>
      <c r="F63" s="228"/>
    </row>
    <row r="64" spans="1:6" s="210" customFormat="1" ht="19.5" customHeight="1">
      <c r="A64" s="231" t="s">
        <v>1133</v>
      </c>
      <c r="B64" s="227">
        <v>1483</v>
      </c>
      <c r="C64" s="223">
        <v>139</v>
      </c>
      <c r="D64" s="231"/>
      <c r="E64" s="225"/>
      <c r="F64" s="228"/>
    </row>
    <row r="65" spans="1:6" s="210" customFormat="1" ht="19.5" customHeight="1">
      <c r="A65" s="231" t="s">
        <v>1134</v>
      </c>
      <c r="B65" s="227">
        <v>19692</v>
      </c>
      <c r="C65" s="223">
        <v>3740</v>
      </c>
      <c r="D65" s="231"/>
      <c r="E65" s="237"/>
      <c r="F65" s="238"/>
    </row>
    <row r="66" spans="1:6" s="212" customFormat="1" ht="19.5" customHeight="1">
      <c r="A66" s="231" t="s">
        <v>1135</v>
      </c>
      <c r="B66" s="227">
        <v>8878</v>
      </c>
      <c r="C66" s="239">
        <v>6957</v>
      </c>
      <c r="D66" s="231"/>
      <c r="E66" s="237"/>
      <c r="F66" s="238"/>
    </row>
    <row r="67" spans="1:6" s="210" customFormat="1" ht="19.5" customHeight="1">
      <c r="A67" s="231" t="s">
        <v>894</v>
      </c>
      <c r="B67" s="227">
        <v>7315</v>
      </c>
      <c r="C67" s="223"/>
      <c r="D67" s="231"/>
      <c r="E67" s="127"/>
      <c r="F67" s="228"/>
    </row>
    <row r="68" spans="1:6" s="210" customFormat="1" ht="19.5" customHeight="1">
      <c r="A68" s="231" t="s">
        <v>1136</v>
      </c>
      <c r="B68" s="227">
        <v>1186</v>
      </c>
      <c r="C68" s="223"/>
      <c r="D68" s="231"/>
      <c r="E68" s="127"/>
      <c r="F68" s="228"/>
    </row>
    <row r="69" spans="1:6" s="210" customFormat="1" ht="19.5" customHeight="1">
      <c r="A69" s="231" t="s">
        <v>1137</v>
      </c>
      <c r="B69" s="227">
        <v>71544</v>
      </c>
      <c r="C69" s="223">
        <v>11929</v>
      </c>
      <c r="D69" s="231"/>
      <c r="E69" s="127"/>
      <c r="F69" s="228"/>
    </row>
    <row r="70" spans="1:6" s="210" customFormat="1" ht="19.5" customHeight="1">
      <c r="A70" s="231" t="s">
        <v>895</v>
      </c>
      <c r="B70" s="227">
        <v>18914</v>
      </c>
      <c r="C70" s="223">
        <v>7944</v>
      </c>
      <c r="D70" s="231"/>
      <c r="E70" s="127"/>
      <c r="F70" s="228"/>
    </row>
    <row r="71" spans="1:6" s="210" customFormat="1" ht="19.5" customHeight="1">
      <c r="A71" s="231" t="s">
        <v>1138</v>
      </c>
      <c r="B71" s="227">
        <v>3503</v>
      </c>
      <c r="C71" s="223">
        <v>120</v>
      </c>
      <c r="D71" s="231"/>
      <c r="E71" s="127"/>
      <c r="F71" s="228"/>
    </row>
    <row r="72" spans="1:6" s="210" customFormat="1" ht="19.5" customHeight="1">
      <c r="A72" s="231" t="s">
        <v>1139</v>
      </c>
      <c r="B72" s="227">
        <v>1660</v>
      </c>
      <c r="C72" s="223"/>
      <c r="D72" s="231"/>
      <c r="E72" s="127"/>
      <c r="F72" s="228"/>
    </row>
    <row r="73" spans="1:6" s="210" customFormat="1" ht="19.5" customHeight="1">
      <c r="A73" s="231" t="s">
        <v>1140</v>
      </c>
      <c r="B73" s="227">
        <v>0</v>
      </c>
      <c r="C73" s="223"/>
      <c r="D73" s="231"/>
      <c r="E73" s="127"/>
      <c r="F73" s="228"/>
    </row>
    <row r="74" spans="1:6" s="210" customFormat="1" ht="19.5" customHeight="1">
      <c r="A74" s="231" t="s">
        <v>1141</v>
      </c>
      <c r="B74" s="227">
        <v>1073</v>
      </c>
      <c r="C74" s="223"/>
      <c r="D74" s="231"/>
      <c r="E74" s="127"/>
      <c r="F74" s="228"/>
    </row>
    <row r="75" spans="1:6" s="210" customFormat="1" ht="19.5" customHeight="1">
      <c r="A75" s="231" t="s">
        <v>896</v>
      </c>
      <c r="B75" s="227">
        <v>32642</v>
      </c>
      <c r="C75" s="223">
        <v>2513</v>
      </c>
      <c r="D75" s="231"/>
      <c r="E75" s="127"/>
      <c r="F75" s="228"/>
    </row>
    <row r="76" spans="1:6" s="210" customFormat="1" ht="19.5" customHeight="1">
      <c r="A76" s="231" t="s">
        <v>1142</v>
      </c>
      <c r="B76" s="227">
        <v>0</v>
      </c>
      <c r="C76" s="223"/>
      <c r="D76" s="231"/>
      <c r="E76" s="127"/>
      <c r="F76" s="228"/>
    </row>
    <row r="77" spans="1:6" s="210" customFormat="1" ht="19.5" customHeight="1">
      <c r="A77" s="228" t="s">
        <v>1143</v>
      </c>
      <c r="B77" s="227">
        <v>5273</v>
      </c>
      <c r="C77" s="223"/>
      <c r="D77" s="240"/>
      <c r="E77" s="127"/>
      <c r="F77" s="228"/>
    </row>
    <row r="78" spans="1:6" s="210" customFormat="1" ht="19.5" customHeight="1">
      <c r="A78" s="228"/>
      <c r="B78" s="223"/>
      <c r="C78" s="223"/>
      <c r="D78" s="240"/>
      <c r="E78" s="241"/>
      <c r="F78" s="228"/>
    </row>
    <row r="79" spans="1:6" s="210" customFormat="1" ht="19.5" customHeight="1">
      <c r="A79" s="228"/>
      <c r="B79" s="221"/>
      <c r="C79" s="221"/>
      <c r="D79" s="240"/>
      <c r="E79" s="242"/>
      <c r="F79" s="228"/>
    </row>
    <row r="80" spans="1:6" s="210" customFormat="1" ht="19.5" customHeight="1">
      <c r="A80" s="127" t="s">
        <v>1144</v>
      </c>
      <c r="B80" s="236">
        <v>4168</v>
      </c>
      <c r="C80" s="236"/>
      <c r="D80" s="231" t="s">
        <v>0</v>
      </c>
      <c r="E80" s="243"/>
      <c r="F80" s="243"/>
    </row>
    <row r="81" spans="1:6" s="210" customFormat="1" ht="19.5" customHeight="1">
      <c r="A81" s="127" t="s">
        <v>1145</v>
      </c>
      <c r="B81" s="244">
        <f>SUM(B82:B84)</f>
        <v>0</v>
      </c>
      <c r="C81" s="244">
        <f>SUM(C82:C84)</f>
        <v>0</v>
      </c>
      <c r="D81" s="245" t="s">
        <v>1146</v>
      </c>
      <c r="E81" s="127"/>
      <c r="F81" s="243"/>
    </row>
    <row r="82" spans="1:6" s="210" customFormat="1" ht="19.5" customHeight="1">
      <c r="A82" s="127" t="s">
        <v>1147</v>
      </c>
      <c r="B82" s="223"/>
      <c r="C82" s="223"/>
      <c r="D82" s="225" t="s">
        <v>1148</v>
      </c>
      <c r="E82" s="127">
        <v>50063</v>
      </c>
      <c r="F82" s="243"/>
    </row>
    <row r="83" spans="1:6" s="210" customFormat="1" ht="19.5" customHeight="1">
      <c r="A83" s="127" t="s">
        <v>1149</v>
      </c>
      <c r="B83" s="236"/>
      <c r="C83" s="236"/>
      <c r="D83" s="237" t="s">
        <v>1150</v>
      </c>
      <c r="E83" s="241">
        <v>17</v>
      </c>
      <c r="F83" s="243"/>
    </row>
    <row r="84" spans="1:6" s="210" customFormat="1" ht="19.5" customHeight="1">
      <c r="A84" s="127" t="s">
        <v>1151</v>
      </c>
      <c r="B84" s="236"/>
      <c r="C84" s="236"/>
      <c r="D84" s="237" t="s">
        <v>1152</v>
      </c>
      <c r="E84" s="243"/>
      <c r="F84" s="243"/>
    </row>
    <row r="85" spans="1:6" s="210" customFormat="1" ht="19.5" customHeight="1">
      <c r="A85" s="237" t="s">
        <v>1153</v>
      </c>
      <c r="B85" s="236"/>
      <c r="C85" s="236"/>
      <c r="D85" s="127" t="s">
        <v>1154</v>
      </c>
      <c r="E85" s="243"/>
      <c r="F85" s="243"/>
    </row>
    <row r="86" spans="1:6" s="210" customFormat="1" ht="19.5" customHeight="1">
      <c r="A86" s="127" t="s">
        <v>1155</v>
      </c>
      <c r="B86" s="227">
        <v>50918</v>
      </c>
      <c r="C86" s="236"/>
      <c r="D86" s="246" t="s">
        <v>1156</v>
      </c>
      <c r="E86" s="241"/>
      <c r="F86" s="243"/>
    </row>
    <row r="87" spans="1:6" s="210" customFormat="1" ht="19.5" customHeight="1">
      <c r="A87" s="127" t="s">
        <v>1157</v>
      </c>
      <c r="B87" s="236"/>
      <c r="C87" s="236"/>
      <c r="D87" s="246" t="s">
        <v>1158</v>
      </c>
      <c r="E87" s="243"/>
      <c r="F87" s="243"/>
    </row>
    <row r="88" spans="1:6" s="210" customFormat="1" ht="18.75" customHeight="1">
      <c r="A88" s="247" t="s">
        <v>1159</v>
      </c>
      <c r="B88" s="236"/>
      <c r="C88" s="236"/>
      <c r="D88" s="127"/>
      <c r="E88" s="243"/>
      <c r="F88" s="243"/>
    </row>
    <row r="89" spans="1:6" s="210" customFormat="1" ht="21.75" customHeight="1">
      <c r="A89" s="127"/>
      <c r="B89" s="236"/>
      <c r="C89" s="236"/>
      <c r="D89" s="127"/>
      <c r="E89" s="243"/>
      <c r="F89" s="243"/>
    </row>
    <row r="90" spans="1:6" s="210" customFormat="1" ht="14.25">
      <c r="A90" s="127"/>
      <c r="B90" s="236"/>
      <c r="C90" s="236"/>
      <c r="D90" s="127"/>
      <c r="E90" s="243"/>
      <c r="F90" s="243"/>
    </row>
    <row r="91" spans="1:6" s="210" customFormat="1" ht="14.25">
      <c r="A91" s="127"/>
      <c r="B91" s="236"/>
      <c r="C91" s="236"/>
      <c r="D91" s="127" t="s">
        <v>0</v>
      </c>
      <c r="E91" s="243"/>
      <c r="F91" s="243"/>
    </row>
    <row r="92" spans="1:6" s="210" customFormat="1" ht="14.25">
      <c r="A92" s="127"/>
      <c r="B92" s="236"/>
      <c r="C92" s="236"/>
      <c r="D92" s="127" t="s">
        <v>0</v>
      </c>
      <c r="E92" s="243"/>
      <c r="F92" s="243"/>
    </row>
    <row r="93" spans="1:6" s="210" customFormat="1" ht="14.25">
      <c r="A93" s="127"/>
      <c r="B93" s="236"/>
      <c r="C93" s="236"/>
      <c r="D93" s="127" t="s">
        <v>0</v>
      </c>
      <c r="E93" s="243"/>
      <c r="F93" s="243"/>
    </row>
    <row r="94" spans="1:6" s="210" customFormat="1" ht="14.25">
      <c r="A94" s="127"/>
      <c r="B94" s="236"/>
      <c r="C94" s="236"/>
      <c r="D94" s="127" t="s">
        <v>0</v>
      </c>
      <c r="E94" s="243"/>
      <c r="F94" s="243"/>
    </row>
    <row r="95" spans="1:6" s="210" customFormat="1" ht="14.25">
      <c r="A95" s="127"/>
      <c r="B95" s="236"/>
      <c r="C95" s="236"/>
      <c r="D95" s="127"/>
      <c r="E95" s="243"/>
      <c r="F95" s="243"/>
    </row>
    <row r="96" spans="1:6" s="210" customFormat="1" ht="14.25">
      <c r="A96" s="127"/>
      <c r="B96" s="236"/>
      <c r="C96" s="236"/>
      <c r="D96" s="127"/>
      <c r="E96" s="243"/>
      <c r="F96" s="243"/>
    </row>
    <row r="97" spans="1:6" s="210" customFormat="1" ht="14.25">
      <c r="A97" s="127"/>
      <c r="B97" s="236"/>
      <c r="C97" s="236"/>
      <c r="D97" s="127"/>
      <c r="E97" s="243"/>
      <c r="F97" s="243"/>
    </row>
    <row r="98" spans="1:6" s="210" customFormat="1" ht="14.25">
      <c r="A98" s="242" t="s">
        <v>1160</v>
      </c>
      <c r="B98" s="236">
        <f aca="true" t="shared" si="0" ref="B98:F98">SUM(B6:B7)</f>
        <v>412553</v>
      </c>
      <c r="C98" s="236">
        <f t="shared" si="0"/>
        <v>210277</v>
      </c>
      <c r="D98" s="242" t="s">
        <v>1161</v>
      </c>
      <c r="E98" s="243">
        <f t="shared" si="0"/>
        <v>412553</v>
      </c>
      <c r="F98" s="243">
        <f t="shared" si="0"/>
        <v>210277</v>
      </c>
    </row>
    <row r="99" s="210" customFormat="1" ht="14.25">
      <c r="D99" s="248"/>
    </row>
    <row r="100" s="210" customFormat="1" ht="14.25">
      <c r="D100" s="248"/>
    </row>
    <row r="101" s="210" customFormat="1" ht="14.25">
      <c r="D101" s="248"/>
    </row>
    <row r="102" s="210" customFormat="1" ht="14.25">
      <c r="D102" s="248"/>
    </row>
    <row r="103" s="210" customFormat="1" ht="14.25">
      <c r="D103" s="248"/>
    </row>
    <row r="104" s="210" customFormat="1" ht="14.25">
      <c r="D104" s="248"/>
    </row>
    <row r="105" s="210" customFormat="1" ht="14.25">
      <c r="D105" s="248"/>
    </row>
    <row r="106" s="210" customFormat="1" ht="14.25">
      <c r="D106" s="248"/>
    </row>
    <row r="107" s="210" customFormat="1" ht="14.25">
      <c r="D107" s="248"/>
    </row>
    <row r="108" s="210" customFormat="1" ht="14.25">
      <c r="D108" s="248"/>
    </row>
    <row r="109" s="210" customFormat="1" ht="14.25">
      <c r="D109" s="248"/>
    </row>
    <row r="110" s="210" customFormat="1" ht="14.25">
      <c r="D110" s="248"/>
    </row>
    <row r="111" s="210" customFormat="1" ht="14.25">
      <c r="D111" s="248"/>
    </row>
    <row r="112" s="210" customFormat="1" ht="14.25">
      <c r="D112" s="248"/>
    </row>
    <row r="113" s="210" customFormat="1" ht="14.25">
      <c r="D113" s="248"/>
    </row>
    <row r="114" s="210" customFormat="1" ht="14.25">
      <c r="D114" s="248"/>
    </row>
    <row r="115" s="210" customFormat="1" ht="14.25">
      <c r="D115" s="248"/>
    </row>
    <row r="116" s="210" customFormat="1" ht="14.25">
      <c r="D116" s="248"/>
    </row>
    <row r="117" s="210" customFormat="1" ht="14.25">
      <c r="D117" s="248"/>
    </row>
  </sheetData>
  <sheetProtection/>
  <protectedRanges>
    <protectedRange sqref="B36:C55" name="区域1"/>
  </protectedRanges>
  <mergeCells count="3">
    <mergeCell ref="A2:F2"/>
    <mergeCell ref="A4:C4"/>
    <mergeCell ref="D4:F4"/>
  </mergeCells>
  <printOptions/>
  <pageMargins left="0.75" right="0.75" top="1" bottom="1" header="0.51" footer="0.51"/>
  <pageSetup orientation="portrait" paperSize="9"/>
  <ignoredErrors>
    <ignoredError sqref="E6:F10" unlockedFormula="1"/>
  </ignoredErrors>
</worksheet>
</file>

<file path=xl/worksheets/sheet6.xml><?xml version="1.0" encoding="utf-8"?>
<worksheet xmlns="http://schemas.openxmlformats.org/spreadsheetml/2006/main" xmlns:r="http://schemas.openxmlformats.org/officeDocument/2006/relationships">
  <dimension ref="A1:J243"/>
  <sheetViews>
    <sheetView zoomScaleSheetLayoutView="100" workbookViewId="0" topLeftCell="A1">
      <selection activeCell="F153" sqref="F153"/>
    </sheetView>
  </sheetViews>
  <sheetFormatPr defaultColWidth="9.00390625" defaultRowHeight="14.25"/>
  <cols>
    <col min="1" max="1" width="32.75390625" style="128" customWidth="1"/>
    <col min="2" max="2" width="12.25390625" style="128" customWidth="1"/>
    <col min="3" max="3" width="10.25390625" style="128" customWidth="1"/>
    <col min="4" max="4" width="12.125" style="128" customWidth="1"/>
    <col min="5" max="5" width="18.125" style="128" customWidth="1"/>
    <col min="6" max="7" width="15.25390625" style="128" customWidth="1"/>
    <col min="8" max="8" width="15.50390625" style="128" customWidth="1"/>
    <col min="9" max="16384" width="9.00390625" style="128" customWidth="1"/>
  </cols>
  <sheetData>
    <row r="1" s="128" customFormat="1" ht="14.25">
      <c r="A1" s="116" t="s">
        <v>1162</v>
      </c>
    </row>
    <row r="2" spans="1:8" s="128" customFormat="1" ht="20.25">
      <c r="A2" s="85" t="s">
        <v>1163</v>
      </c>
      <c r="B2" s="85"/>
      <c r="C2" s="85"/>
      <c r="D2" s="85"/>
      <c r="E2" s="85"/>
      <c r="F2" s="85"/>
      <c r="G2" s="85"/>
      <c r="H2" s="85"/>
    </row>
    <row r="3" spans="1:8" s="128" customFormat="1" ht="18" customHeight="1">
      <c r="A3" s="116"/>
      <c r="H3" s="130" t="s">
        <v>26</v>
      </c>
    </row>
    <row r="4" spans="1:8" s="83" customFormat="1" ht="31.5" customHeight="1">
      <c r="A4" s="133" t="s">
        <v>60</v>
      </c>
      <c r="B4" s="133" t="s">
        <v>1164</v>
      </c>
      <c r="C4" s="133" t="s">
        <v>1165</v>
      </c>
      <c r="D4" s="111" t="s">
        <v>1166</v>
      </c>
      <c r="E4" s="204" t="s">
        <v>1167</v>
      </c>
      <c r="F4" s="204" t="s">
        <v>1168</v>
      </c>
      <c r="G4" s="133" t="s">
        <v>1169</v>
      </c>
      <c r="H4" s="133" t="s">
        <v>1170</v>
      </c>
    </row>
    <row r="5" spans="1:8" s="83" customFormat="1" ht="27" customHeight="1">
      <c r="A5" s="133"/>
      <c r="B5" s="133"/>
      <c r="C5" s="133"/>
      <c r="D5" s="110"/>
      <c r="E5" s="204"/>
      <c r="F5" s="204"/>
      <c r="G5" s="133"/>
      <c r="H5" s="133"/>
    </row>
    <row r="6" spans="1:10" s="128" customFormat="1" ht="19.5" customHeight="1">
      <c r="A6" s="205" t="s">
        <v>62</v>
      </c>
      <c r="B6" s="133">
        <f aca="true" t="shared" si="0" ref="B6:H6">SUM(B7:B33)</f>
        <v>29947</v>
      </c>
      <c r="C6" s="133">
        <f t="shared" si="0"/>
        <v>29609</v>
      </c>
      <c r="D6" s="133">
        <f t="shared" si="0"/>
        <v>338</v>
      </c>
      <c r="E6" s="133">
        <f t="shared" si="0"/>
        <v>0</v>
      </c>
      <c r="F6" s="133">
        <f t="shared" si="0"/>
        <v>0</v>
      </c>
      <c r="G6" s="133">
        <f t="shared" si="0"/>
        <v>0</v>
      </c>
      <c r="H6" s="133">
        <f t="shared" si="0"/>
        <v>0</v>
      </c>
      <c r="I6" s="128">
        <f>SUM(C6:D6)</f>
        <v>29947</v>
      </c>
      <c r="J6" s="128">
        <f>B6-I6</f>
        <v>0</v>
      </c>
    </row>
    <row r="7" spans="1:10" s="128" customFormat="1" ht="19.5" customHeight="1">
      <c r="A7" s="206" t="s">
        <v>63</v>
      </c>
      <c r="B7" s="133">
        <f aca="true" t="shared" si="1" ref="B7:B33">SUM(C7:H7)</f>
        <v>291</v>
      </c>
      <c r="C7" s="133">
        <v>291</v>
      </c>
      <c r="D7" s="110"/>
      <c r="E7" s="133"/>
      <c r="F7" s="133"/>
      <c r="G7" s="133"/>
      <c r="H7" s="133"/>
      <c r="I7" s="128">
        <f aca="true" t="shared" si="2" ref="I7:I70">SUM(C7:D7)</f>
        <v>291</v>
      </c>
      <c r="J7" s="128">
        <f aca="true" t="shared" si="3" ref="J7:J70">B7-I7</f>
        <v>0</v>
      </c>
    </row>
    <row r="8" spans="1:10" s="128" customFormat="1" ht="19.5" customHeight="1">
      <c r="A8" s="206" t="s">
        <v>75</v>
      </c>
      <c r="B8" s="133">
        <f t="shared" si="1"/>
        <v>250</v>
      </c>
      <c r="C8" s="133">
        <v>250</v>
      </c>
      <c r="D8" s="110"/>
      <c r="E8" s="133"/>
      <c r="F8" s="133"/>
      <c r="G8" s="133"/>
      <c r="H8" s="133"/>
      <c r="I8" s="128">
        <f t="shared" si="2"/>
        <v>250</v>
      </c>
      <c r="J8" s="128">
        <f t="shared" si="3"/>
        <v>0</v>
      </c>
    </row>
    <row r="9" spans="1:10" s="128" customFormat="1" ht="19.5" customHeight="1">
      <c r="A9" s="206" t="s">
        <v>80</v>
      </c>
      <c r="B9" s="133">
        <f t="shared" si="1"/>
        <v>13812</v>
      </c>
      <c r="C9" s="133">
        <v>13812</v>
      </c>
      <c r="D9" s="110"/>
      <c r="E9" s="133"/>
      <c r="F9" s="133"/>
      <c r="G9" s="133"/>
      <c r="H9" s="133"/>
      <c r="I9" s="128">
        <f t="shared" si="2"/>
        <v>13812</v>
      </c>
      <c r="J9" s="128">
        <f t="shared" si="3"/>
        <v>0</v>
      </c>
    </row>
    <row r="10" spans="1:10" s="128" customFormat="1" ht="19.5" customHeight="1">
      <c r="A10" s="206" t="s">
        <v>87</v>
      </c>
      <c r="B10" s="133">
        <f t="shared" si="1"/>
        <v>380</v>
      </c>
      <c r="C10" s="133">
        <v>380</v>
      </c>
      <c r="D10" s="110"/>
      <c r="E10" s="133"/>
      <c r="F10" s="133"/>
      <c r="G10" s="133"/>
      <c r="H10" s="133"/>
      <c r="I10" s="128">
        <f t="shared" si="2"/>
        <v>380</v>
      </c>
      <c r="J10" s="128">
        <f t="shared" si="3"/>
        <v>0</v>
      </c>
    </row>
    <row r="11" spans="1:10" s="128" customFormat="1" ht="19.5" customHeight="1">
      <c r="A11" s="207" t="s">
        <v>95</v>
      </c>
      <c r="B11" s="133">
        <f t="shared" si="1"/>
        <v>170</v>
      </c>
      <c r="C11" s="133">
        <v>170</v>
      </c>
      <c r="D11" s="110"/>
      <c r="E11" s="133"/>
      <c r="F11" s="133"/>
      <c r="G11" s="133"/>
      <c r="H11" s="133"/>
      <c r="I11" s="128">
        <f t="shared" si="2"/>
        <v>170</v>
      </c>
      <c r="J11" s="128">
        <f t="shared" si="3"/>
        <v>0</v>
      </c>
    </row>
    <row r="12" spans="1:10" s="128" customFormat="1" ht="19.5" customHeight="1">
      <c r="A12" s="206" t="s">
        <v>102</v>
      </c>
      <c r="B12" s="133">
        <f t="shared" si="1"/>
        <v>1848</v>
      </c>
      <c r="C12" s="133">
        <v>1841</v>
      </c>
      <c r="D12" s="110">
        <v>7</v>
      </c>
      <c r="E12" s="133"/>
      <c r="F12" s="133"/>
      <c r="G12" s="133"/>
      <c r="H12" s="133"/>
      <c r="I12" s="128">
        <f t="shared" si="2"/>
        <v>1848</v>
      </c>
      <c r="J12" s="128">
        <f t="shared" si="3"/>
        <v>0</v>
      </c>
    </row>
    <row r="13" spans="1:10" s="128" customFormat="1" ht="19.5" customHeight="1">
      <c r="A13" s="206" t="s">
        <v>109</v>
      </c>
      <c r="B13" s="133">
        <f t="shared" si="1"/>
        <v>0</v>
      </c>
      <c r="C13" s="133"/>
      <c r="D13" s="110"/>
      <c r="E13" s="133"/>
      <c r="F13" s="133"/>
      <c r="G13" s="133"/>
      <c r="H13" s="133"/>
      <c r="I13" s="128">
        <f t="shared" si="2"/>
        <v>0</v>
      </c>
      <c r="J13" s="128">
        <f t="shared" si="3"/>
        <v>0</v>
      </c>
    </row>
    <row r="14" spans="1:10" s="128" customFormat="1" ht="19.5" customHeight="1">
      <c r="A14" s="207" t="s">
        <v>116</v>
      </c>
      <c r="B14" s="133">
        <f t="shared" si="1"/>
        <v>180</v>
      </c>
      <c r="C14" s="133">
        <v>180</v>
      </c>
      <c r="D14" s="110"/>
      <c r="E14" s="133"/>
      <c r="F14" s="133"/>
      <c r="G14" s="133"/>
      <c r="H14" s="133"/>
      <c r="I14" s="128">
        <f t="shared" si="2"/>
        <v>180</v>
      </c>
      <c r="J14" s="128">
        <f t="shared" si="3"/>
        <v>0</v>
      </c>
    </row>
    <row r="15" spans="1:10" s="128" customFormat="1" ht="19.5" customHeight="1">
      <c r="A15" s="206" t="s">
        <v>120</v>
      </c>
      <c r="B15" s="133">
        <f t="shared" si="1"/>
        <v>0</v>
      </c>
      <c r="C15" s="133"/>
      <c r="D15" s="110"/>
      <c r="E15" s="133"/>
      <c r="F15" s="133"/>
      <c r="G15" s="133"/>
      <c r="H15" s="133"/>
      <c r="I15" s="128">
        <f t="shared" si="2"/>
        <v>0</v>
      </c>
      <c r="J15" s="128">
        <f t="shared" si="3"/>
        <v>0</v>
      </c>
    </row>
    <row r="16" spans="1:10" s="128" customFormat="1" ht="19.5" customHeight="1">
      <c r="A16" s="207" t="s">
        <v>128</v>
      </c>
      <c r="B16" s="133">
        <f t="shared" si="1"/>
        <v>650</v>
      </c>
      <c r="C16" s="133">
        <v>650</v>
      </c>
      <c r="D16" s="110"/>
      <c r="E16" s="133"/>
      <c r="F16" s="133"/>
      <c r="G16" s="133"/>
      <c r="H16" s="133"/>
      <c r="I16" s="128">
        <f t="shared" si="2"/>
        <v>650</v>
      </c>
      <c r="J16" s="128">
        <f t="shared" si="3"/>
        <v>0</v>
      </c>
    </row>
    <row r="17" spans="1:10" s="128" customFormat="1" ht="19.5" customHeight="1">
      <c r="A17" s="205" t="s">
        <v>134</v>
      </c>
      <c r="B17" s="133">
        <f t="shared" si="1"/>
        <v>400</v>
      </c>
      <c r="C17" s="133">
        <v>400</v>
      </c>
      <c r="D17" s="110"/>
      <c r="E17" s="133"/>
      <c r="F17" s="133"/>
      <c r="G17" s="133"/>
      <c r="H17" s="133"/>
      <c r="I17" s="128">
        <f t="shared" si="2"/>
        <v>400</v>
      </c>
      <c r="J17" s="128">
        <f t="shared" si="3"/>
        <v>0</v>
      </c>
    </row>
    <row r="18" spans="1:10" s="128" customFormat="1" ht="19.5" customHeight="1">
      <c r="A18" s="205" t="s">
        <v>139</v>
      </c>
      <c r="B18" s="133">
        <f t="shared" si="1"/>
        <v>0</v>
      </c>
      <c r="C18" s="133"/>
      <c r="D18" s="110"/>
      <c r="E18" s="133"/>
      <c r="F18" s="133"/>
      <c r="G18" s="133"/>
      <c r="H18" s="133"/>
      <c r="I18" s="128">
        <f t="shared" si="2"/>
        <v>0</v>
      </c>
      <c r="J18" s="128">
        <f t="shared" si="3"/>
        <v>0</v>
      </c>
    </row>
    <row r="19" spans="1:10" s="128" customFormat="1" ht="19.5" customHeight="1">
      <c r="A19" s="207" t="s">
        <v>146</v>
      </c>
      <c r="B19" s="133">
        <f t="shared" si="1"/>
        <v>0</v>
      </c>
      <c r="C19" s="133"/>
      <c r="D19" s="110"/>
      <c r="E19" s="133"/>
      <c r="F19" s="133"/>
      <c r="G19" s="133"/>
      <c r="H19" s="133"/>
      <c r="I19" s="128">
        <f t="shared" si="2"/>
        <v>0</v>
      </c>
      <c r="J19" s="128">
        <f t="shared" si="3"/>
        <v>0</v>
      </c>
    </row>
    <row r="20" spans="1:10" s="128" customFormat="1" ht="19.5" customHeight="1">
      <c r="A20" s="208" t="s">
        <v>156</v>
      </c>
      <c r="B20" s="133">
        <f t="shared" si="1"/>
        <v>118</v>
      </c>
      <c r="C20" s="133">
        <v>118</v>
      </c>
      <c r="D20" s="110"/>
      <c r="E20" s="133"/>
      <c r="F20" s="133"/>
      <c r="G20" s="133"/>
      <c r="H20" s="133"/>
      <c r="I20" s="128">
        <f t="shared" si="2"/>
        <v>118</v>
      </c>
      <c r="J20" s="128">
        <f t="shared" si="3"/>
        <v>0</v>
      </c>
    </row>
    <row r="21" spans="1:10" s="128" customFormat="1" ht="19.5" customHeight="1">
      <c r="A21" s="206" t="s">
        <v>1171</v>
      </c>
      <c r="B21" s="133">
        <f t="shared" si="1"/>
        <v>0</v>
      </c>
      <c r="C21" s="133"/>
      <c r="D21" s="110"/>
      <c r="E21" s="133"/>
      <c r="F21" s="133"/>
      <c r="G21" s="133"/>
      <c r="H21" s="133"/>
      <c r="I21" s="128">
        <f t="shared" si="2"/>
        <v>0</v>
      </c>
      <c r="J21" s="128">
        <f t="shared" si="3"/>
        <v>0</v>
      </c>
    </row>
    <row r="22" spans="1:10" s="128" customFormat="1" ht="19.5" customHeight="1">
      <c r="A22" s="207" t="s">
        <v>163</v>
      </c>
      <c r="B22" s="133">
        <f t="shared" si="1"/>
        <v>0</v>
      </c>
      <c r="C22" s="133"/>
      <c r="D22" s="110"/>
      <c r="E22" s="133"/>
      <c r="F22" s="133"/>
      <c r="G22" s="133"/>
      <c r="H22" s="133"/>
      <c r="I22" s="128">
        <f t="shared" si="2"/>
        <v>0</v>
      </c>
      <c r="J22" s="128">
        <f t="shared" si="3"/>
        <v>0</v>
      </c>
    </row>
    <row r="23" spans="1:10" s="128" customFormat="1" ht="18.75" customHeight="1">
      <c r="A23" s="207" t="s">
        <v>166</v>
      </c>
      <c r="B23" s="133">
        <f t="shared" si="1"/>
        <v>0</v>
      </c>
      <c r="C23" s="133"/>
      <c r="D23" s="110"/>
      <c r="E23" s="133"/>
      <c r="F23" s="133"/>
      <c r="G23" s="133"/>
      <c r="H23" s="133"/>
      <c r="I23" s="128">
        <f t="shared" si="2"/>
        <v>0</v>
      </c>
      <c r="J23" s="128">
        <f t="shared" si="3"/>
        <v>0</v>
      </c>
    </row>
    <row r="24" spans="1:10" s="128" customFormat="1" ht="19.5" customHeight="1">
      <c r="A24" s="207" t="s">
        <v>168</v>
      </c>
      <c r="B24" s="133">
        <f t="shared" si="1"/>
        <v>12</v>
      </c>
      <c r="C24" s="133"/>
      <c r="D24" s="110">
        <v>12</v>
      </c>
      <c r="E24" s="133"/>
      <c r="F24" s="133"/>
      <c r="G24" s="133"/>
      <c r="H24" s="133"/>
      <c r="I24" s="128">
        <f t="shared" si="2"/>
        <v>12</v>
      </c>
      <c r="J24" s="128">
        <f t="shared" si="3"/>
        <v>0</v>
      </c>
    </row>
    <row r="25" spans="1:10" s="128" customFormat="1" ht="19.5" customHeight="1">
      <c r="A25" s="207" t="s">
        <v>171</v>
      </c>
      <c r="B25" s="133">
        <f t="shared" si="1"/>
        <v>7966</v>
      </c>
      <c r="C25" s="133">
        <v>7966</v>
      </c>
      <c r="D25" s="110"/>
      <c r="E25" s="133"/>
      <c r="F25" s="133"/>
      <c r="G25" s="133"/>
      <c r="H25" s="133"/>
      <c r="I25" s="128">
        <f t="shared" si="2"/>
        <v>7966</v>
      </c>
      <c r="J25" s="128">
        <f t="shared" si="3"/>
        <v>0</v>
      </c>
    </row>
    <row r="26" spans="1:10" s="128" customFormat="1" ht="19.5" customHeight="1">
      <c r="A26" s="207" t="s">
        <v>174</v>
      </c>
      <c r="B26" s="133">
        <f t="shared" si="1"/>
        <v>2670</v>
      </c>
      <c r="C26" s="133">
        <v>2651</v>
      </c>
      <c r="D26" s="110">
        <v>19</v>
      </c>
      <c r="E26" s="133"/>
      <c r="F26" s="133"/>
      <c r="G26" s="133"/>
      <c r="H26" s="133"/>
      <c r="I26" s="128">
        <f t="shared" si="2"/>
        <v>2670</v>
      </c>
      <c r="J26" s="128">
        <f t="shared" si="3"/>
        <v>0</v>
      </c>
    </row>
    <row r="27" spans="1:10" s="128" customFormat="1" ht="19.5" customHeight="1">
      <c r="A27" s="207" t="s">
        <v>177</v>
      </c>
      <c r="B27" s="133">
        <f t="shared" si="1"/>
        <v>0</v>
      </c>
      <c r="C27" s="133"/>
      <c r="D27" s="110"/>
      <c r="E27" s="133"/>
      <c r="F27" s="133"/>
      <c r="G27" s="133"/>
      <c r="H27" s="133"/>
      <c r="I27" s="128">
        <f t="shared" si="2"/>
        <v>0</v>
      </c>
      <c r="J27" s="128">
        <f t="shared" si="3"/>
        <v>0</v>
      </c>
    </row>
    <row r="28" spans="1:10" s="128" customFormat="1" ht="19.5" customHeight="1">
      <c r="A28" s="207" t="s">
        <v>179</v>
      </c>
      <c r="B28" s="133">
        <f t="shared" si="1"/>
        <v>300</v>
      </c>
      <c r="C28" s="133"/>
      <c r="D28" s="110">
        <v>300</v>
      </c>
      <c r="E28" s="133"/>
      <c r="F28" s="133"/>
      <c r="G28" s="133"/>
      <c r="H28" s="133"/>
      <c r="I28" s="128">
        <f t="shared" si="2"/>
        <v>300</v>
      </c>
      <c r="J28" s="128">
        <f t="shared" si="3"/>
        <v>0</v>
      </c>
    </row>
    <row r="29" spans="1:10" s="128" customFormat="1" ht="19.5" customHeight="1">
      <c r="A29" s="207" t="s">
        <v>183</v>
      </c>
      <c r="B29" s="133">
        <f t="shared" si="1"/>
        <v>0</v>
      </c>
      <c r="C29" s="133"/>
      <c r="D29" s="110"/>
      <c r="E29" s="133"/>
      <c r="F29" s="133"/>
      <c r="G29" s="133"/>
      <c r="H29" s="133"/>
      <c r="I29" s="128">
        <f t="shared" si="2"/>
        <v>0</v>
      </c>
      <c r="J29" s="128">
        <f t="shared" si="3"/>
        <v>0</v>
      </c>
    </row>
    <row r="30" spans="1:10" s="128" customFormat="1" ht="19.5" customHeight="1">
      <c r="A30" s="207" t="s">
        <v>185</v>
      </c>
      <c r="B30" s="133">
        <f t="shared" si="1"/>
        <v>0</v>
      </c>
      <c r="C30" s="133"/>
      <c r="D30" s="110"/>
      <c r="E30" s="133"/>
      <c r="F30" s="133"/>
      <c r="G30" s="133"/>
      <c r="H30" s="133"/>
      <c r="I30" s="128">
        <f t="shared" si="2"/>
        <v>0</v>
      </c>
      <c r="J30" s="128">
        <f t="shared" si="3"/>
        <v>0</v>
      </c>
    </row>
    <row r="31" spans="1:10" s="128" customFormat="1" ht="19.5" customHeight="1">
      <c r="A31" s="208" t="s">
        <v>187</v>
      </c>
      <c r="B31" s="133">
        <f t="shared" si="1"/>
        <v>0</v>
      </c>
      <c r="C31" s="133"/>
      <c r="D31" s="110"/>
      <c r="E31" s="133"/>
      <c r="F31" s="133"/>
      <c r="G31" s="133"/>
      <c r="H31" s="133"/>
      <c r="I31" s="128">
        <f t="shared" si="2"/>
        <v>0</v>
      </c>
      <c r="J31" s="128">
        <f t="shared" si="3"/>
        <v>0</v>
      </c>
    </row>
    <row r="32" spans="1:10" s="128" customFormat="1" ht="19.5" customHeight="1">
      <c r="A32" s="208" t="s">
        <v>189</v>
      </c>
      <c r="B32" s="133">
        <f t="shared" si="1"/>
        <v>900</v>
      </c>
      <c r="C32" s="133">
        <v>900</v>
      </c>
      <c r="D32" s="110"/>
      <c r="E32" s="133"/>
      <c r="F32" s="133"/>
      <c r="G32" s="133"/>
      <c r="H32" s="133"/>
      <c r="I32" s="128">
        <f t="shared" si="2"/>
        <v>900</v>
      </c>
      <c r="J32" s="128">
        <f t="shared" si="3"/>
        <v>0</v>
      </c>
    </row>
    <row r="33" spans="1:10" s="128" customFormat="1" ht="19.5" customHeight="1">
      <c r="A33" s="207" t="s">
        <v>201</v>
      </c>
      <c r="B33" s="133">
        <f t="shared" si="1"/>
        <v>0</v>
      </c>
      <c r="C33" s="133"/>
      <c r="D33" s="110"/>
      <c r="E33" s="133"/>
      <c r="F33" s="133"/>
      <c r="G33" s="133"/>
      <c r="H33" s="133"/>
      <c r="I33" s="128">
        <f t="shared" si="2"/>
        <v>0</v>
      </c>
      <c r="J33" s="128">
        <f t="shared" si="3"/>
        <v>0</v>
      </c>
    </row>
    <row r="34" spans="1:10" s="128" customFormat="1" ht="19.5" customHeight="1">
      <c r="A34" s="205" t="s">
        <v>204</v>
      </c>
      <c r="B34" s="133">
        <f aca="true" t="shared" si="4" ref="B34:H34">SUM(B35:B36)</f>
        <v>0</v>
      </c>
      <c r="C34" s="133">
        <f t="shared" si="4"/>
        <v>0</v>
      </c>
      <c r="D34" s="133">
        <f t="shared" si="4"/>
        <v>0</v>
      </c>
      <c r="E34" s="133">
        <f t="shared" si="4"/>
        <v>0</v>
      </c>
      <c r="F34" s="133">
        <f t="shared" si="4"/>
        <v>0</v>
      </c>
      <c r="G34" s="133">
        <f t="shared" si="4"/>
        <v>0</v>
      </c>
      <c r="H34" s="133">
        <f t="shared" si="4"/>
        <v>0</v>
      </c>
      <c r="I34" s="128">
        <f t="shared" si="2"/>
        <v>0</v>
      </c>
      <c r="J34" s="128">
        <f t="shared" si="3"/>
        <v>0</v>
      </c>
    </row>
    <row r="35" spans="1:10" s="128" customFormat="1" ht="19.5" customHeight="1">
      <c r="A35" s="206" t="s">
        <v>205</v>
      </c>
      <c r="B35" s="133">
        <f aca="true" t="shared" si="5" ref="B35:B39">SUM(C35:H35)</f>
        <v>0</v>
      </c>
      <c r="C35" s="133"/>
      <c r="D35" s="110"/>
      <c r="E35" s="133"/>
      <c r="F35" s="133"/>
      <c r="G35" s="133"/>
      <c r="H35" s="133"/>
      <c r="I35" s="128">
        <f t="shared" si="2"/>
        <v>0</v>
      </c>
      <c r="J35" s="128">
        <f t="shared" si="3"/>
        <v>0</v>
      </c>
    </row>
    <row r="36" spans="1:10" s="128" customFormat="1" ht="19.5" customHeight="1">
      <c r="A36" s="206" t="s">
        <v>206</v>
      </c>
      <c r="B36" s="133">
        <f t="shared" si="5"/>
        <v>0</v>
      </c>
      <c r="C36" s="133"/>
      <c r="D36" s="110"/>
      <c r="E36" s="133"/>
      <c r="F36" s="133"/>
      <c r="G36" s="133"/>
      <c r="H36" s="133"/>
      <c r="I36" s="128">
        <f t="shared" si="2"/>
        <v>0</v>
      </c>
      <c r="J36" s="128">
        <f t="shared" si="3"/>
        <v>0</v>
      </c>
    </row>
    <row r="37" spans="1:10" s="128" customFormat="1" ht="19.5" customHeight="1">
      <c r="A37" s="205" t="s">
        <v>207</v>
      </c>
      <c r="B37" s="133">
        <f aca="true" t="shared" si="6" ref="B37:H37">SUM(B38:B39)</f>
        <v>0</v>
      </c>
      <c r="C37" s="133">
        <f t="shared" si="6"/>
        <v>0</v>
      </c>
      <c r="D37" s="133">
        <f t="shared" si="6"/>
        <v>0</v>
      </c>
      <c r="E37" s="133">
        <f t="shared" si="6"/>
        <v>0</v>
      </c>
      <c r="F37" s="133">
        <f t="shared" si="6"/>
        <v>0</v>
      </c>
      <c r="G37" s="133">
        <f t="shared" si="6"/>
        <v>0</v>
      </c>
      <c r="H37" s="133">
        <f t="shared" si="6"/>
        <v>0</v>
      </c>
      <c r="I37" s="128">
        <f t="shared" si="2"/>
        <v>0</v>
      </c>
      <c r="J37" s="128">
        <f t="shared" si="3"/>
        <v>0</v>
      </c>
    </row>
    <row r="38" spans="1:10" s="128" customFormat="1" ht="19.5" customHeight="1">
      <c r="A38" s="207" t="s">
        <v>208</v>
      </c>
      <c r="B38" s="133">
        <f t="shared" si="5"/>
        <v>0</v>
      </c>
      <c r="C38" s="133"/>
      <c r="D38" s="110"/>
      <c r="E38" s="133"/>
      <c r="F38" s="133"/>
      <c r="G38" s="133"/>
      <c r="H38" s="133"/>
      <c r="I38" s="128">
        <f t="shared" si="2"/>
        <v>0</v>
      </c>
      <c r="J38" s="128">
        <f t="shared" si="3"/>
        <v>0</v>
      </c>
    </row>
    <row r="39" spans="1:10" s="128" customFormat="1" ht="19.5" customHeight="1">
      <c r="A39" s="207" t="s">
        <v>218</v>
      </c>
      <c r="B39" s="133">
        <f t="shared" si="5"/>
        <v>0</v>
      </c>
      <c r="C39" s="133"/>
      <c r="D39" s="110"/>
      <c r="E39" s="133"/>
      <c r="F39" s="133"/>
      <c r="G39" s="133"/>
      <c r="H39" s="133"/>
      <c r="I39" s="128">
        <f t="shared" si="2"/>
        <v>0</v>
      </c>
      <c r="J39" s="128">
        <f t="shared" si="3"/>
        <v>0</v>
      </c>
    </row>
    <row r="40" spans="1:10" s="128" customFormat="1" ht="19.5" customHeight="1">
      <c r="A40" s="205" t="s">
        <v>219</v>
      </c>
      <c r="B40" s="133">
        <f aca="true" t="shared" si="7" ref="B40:H40">SUM(B41:B51)</f>
        <v>33367</v>
      </c>
      <c r="C40" s="133">
        <f t="shared" si="7"/>
        <v>33179</v>
      </c>
      <c r="D40" s="133">
        <f t="shared" si="7"/>
        <v>188</v>
      </c>
      <c r="E40" s="133">
        <f t="shared" si="7"/>
        <v>0</v>
      </c>
      <c r="F40" s="133">
        <f t="shared" si="7"/>
        <v>0</v>
      </c>
      <c r="G40" s="133">
        <f t="shared" si="7"/>
        <v>0</v>
      </c>
      <c r="H40" s="133">
        <f t="shared" si="7"/>
        <v>0</v>
      </c>
      <c r="I40" s="128">
        <f t="shared" si="2"/>
        <v>33367</v>
      </c>
      <c r="J40" s="128">
        <f t="shared" si="3"/>
        <v>0</v>
      </c>
    </row>
    <row r="41" spans="1:10" s="128" customFormat="1" ht="19.5" customHeight="1">
      <c r="A41" s="206" t="s">
        <v>220</v>
      </c>
      <c r="B41" s="133">
        <f aca="true" t="shared" si="8" ref="B41:B51">SUM(C41:H41)</f>
        <v>0</v>
      </c>
      <c r="C41" s="133"/>
      <c r="D41" s="110"/>
      <c r="E41" s="133"/>
      <c r="F41" s="133"/>
      <c r="G41" s="133"/>
      <c r="H41" s="133"/>
      <c r="I41" s="128">
        <f t="shared" si="2"/>
        <v>0</v>
      </c>
      <c r="J41" s="128">
        <f t="shared" si="3"/>
        <v>0</v>
      </c>
    </row>
    <row r="42" spans="1:10" s="128" customFormat="1" ht="19.5" customHeight="1">
      <c r="A42" s="207" t="s">
        <v>223</v>
      </c>
      <c r="B42" s="133">
        <f t="shared" si="8"/>
        <v>13810</v>
      </c>
      <c r="C42" s="138">
        <v>13752</v>
      </c>
      <c r="D42" s="138">
        <v>58</v>
      </c>
      <c r="E42" s="138"/>
      <c r="F42" s="138"/>
      <c r="G42" s="138"/>
      <c r="H42" s="138"/>
      <c r="I42" s="128">
        <f t="shared" si="2"/>
        <v>13810</v>
      </c>
      <c r="J42" s="128">
        <f t="shared" si="3"/>
        <v>0</v>
      </c>
    </row>
    <row r="43" spans="1:10" s="128" customFormat="1" ht="19.5" customHeight="1">
      <c r="A43" s="206" t="s">
        <v>227</v>
      </c>
      <c r="B43" s="133">
        <f t="shared" si="8"/>
        <v>0</v>
      </c>
      <c r="C43" s="138"/>
      <c r="D43" s="138"/>
      <c r="E43" s="138"/>
      <c r="F43" s="138"/>
      <c r="G43" s="138"/>
      <c r="H43" s="138"/>
      <c r="I43" s="128">
        <f t="shared" si="2"/>
        <v>0</v>
      </c>
      <c r="J43" s="128">
        <f t="shared" si="3"/>
        <v>0</v>
      </c>
    </row>
    <row r="44" spans="1:10" s="128" customFormat="1" ht="19.5" customHeight="1">
      <c r="A44" s="206" t="s">
        <v>230</v>
      </c>
      <c r="B44" s="133">
        <f t="shared" si="8"/>
        <v>650</v>
      </c>
      <c r="C44" s="138">
        <v>650</v>
      </c>
      <c r="D44" s="138"/>
      <c r="E44" s="138"/>
      <c r="F44" s="138"/>
      <c r="G44" s="138"/>
      <c r="H44" s="138"/>
      <c r="I44" s="128">
        <f t="shared" si="2"/>
        <v>650</v>
      </c>
      <c r="J44" s="128">
        <f t="shared" si="3"/>
        <v>0</v>
      </c>
    </row>
    <row r="45" spans="1:10" s="128" customFormat="1" ht="19.5" customHeight="1">
      <c r="A45" s="205" t="s">
        <v>234</v>
      </c>
      <c r="B45" s="133">
        <f t="shared" si="8"/>
        <v>900</v>
      </c>
      <c r="C45" s="138">
        <v>900</v>
      </c>
      <c r="D45" s="138"/>
      <c r="E45" s="138"/>
      <c r="F45" s="138"/>
      <c r="G45" s="138"/>
      <c r="H45" s="138"/>
      <c r="I45" s="128">
        <f t="shared" si="2"/>
        <v>900</v>
      </c>
      <c r="J45" s="128">
        <f t="shared" si="3"/>
        <v>0</v>
      </c>
    </row>
    <row r="46" spans="1:10" s="128" customFormat="1" ht="19.5" customHeight="1">
      <c r="A46" s="206" t="s">
        <v>239</v>
      </c>
      <c r="B46" s="133">
        <f t="shared" si="8"/>
        <v>560</v>
      </c>
      <c r="C46" s="138">
        <v>560</v>
      </c>
      <c r="D46" s="138"/>
      <c r="E46" s="138"/>
      <c r="F46" s="138"/>
      <c r="G46" s="138"/>
      <c r="H46" s="138"/>
      <c r="I46" s="128">
        <f t="shared" si="2"/>
        <v>560</v>
      </c>
      <c r="J46" s="128">
        <f t="shared" si="3"/>
        <v>0</v>
      </c>
    </row>
    <row r="47" spans="1:10" s="128" customFormat="1" ht="19.5" customHeight="1">
      <c r="A47" s="206" t="s">
        <v>250</v>
      </c>
      <c r="B47" s="133">
        <f t="shared" si="8"/>
        <v>0</v>
      </c>
      <c r="C47" s="138"/>
      <c r="D47" s="138"/>
      <c r="E47" s="138"/>
      <c r="F47" s="138"/>
      <c r="G47" s="138"/>
      <c r="H47" s="138"/>
      <c r="I47" s="128">
        <f t="shared" si="2"/>
        <v>0</v>
      </c>
      <c r="J47" s="128">
        <f t="shared" si="3"/>
        <v>0</v>
      </c>
    </row>
    <row r="48" spans="1:10" s="128" customFormat="1" ht="19.5" customHeight="1">
      <c r="A48" s="207" t="s">
        <v>255</v>
      </c>
      <c r="B48" s="133">
        <f t="shared" si="8"/>
        <v>0</v>
      </c>
      <c r="C48" s="138"/>
      <c r="D48" s="138"/>
      <c r="E48" s="138"/>
      <c r="F48" s="138"/>
      <c r="G48" s="138"/>
      <c r="H48" s="138"/>
      <c r="I48" s="128">
        <f t="shared" si="2"/>
        <v>0</v>
      </c>
      <c r="J48" s="128">
        <f t="shared" si="3"/>
        <v>0</v>
      </c>
    </row>
    <row r="49" spans="1:10" s="128" customFormat="1" ht="19.5" customHeight="1">
      <c r="A49" s="205" t="s">
        <v>260</v>
      </c>
      <c r="B49" s="133">
        <f t="shared" si="8"/>
        <v>0</v>
      </c>
      <c r="C49" s="138"/>
      <c r="D49" s="138"/>
      <c r="E49" s="138"/>
      <c r="F49" s="138"/>
      <c r="G49" s="138"/>
      <c r="H49" s="138"/>
      <c r="I49" s="128">
        <f t="shared" si="2"/>
        <v>0</v>
      </c>
      <c r="J49" s="128">
        <f t="shared" si="3"/>
        <v>0</v>
      </c>
    </row>
    <row r="50" spans="1:10" s="128" customFormat="1" ht="19.5" customHeight="1">
      <c r="A50" s="206" t="s">
        <v>264</v>
      </c>
      <c r="B50" s="133">
        <f t="shared" si="8"/>
        <v>0</v>
      </c>
      <c r="C50" s="138"/>
      <c r="D50" s="138"/>
      <c r="E50" s="138"/>
      <c r="F50" s="138"/>
      <c r="G50" s="138"/>
      <c r="H50" s="138"/>
      <c r="I50" s="128">
        <f t="shared" si="2"/>
        <v>0</v>
      </c>
      <c r="J50" s="128">
        <f t="shared" si="3"/>
        <v>0</v>
      </c>
    </row>
    <row r="51" spans="1:10" s="128" customFormat="1" ht="19.5" customHeight="1">
      <c r="A51" s="206" t="s">
        <v>267</v>
      </c>
      <c r="B51" s="133">
        <f t="shared" si="8"/>
        <v>17447</v>
      </c>
      <c r="C51" s="138">
        <v>17317</v>
      </c>
      <c r="D51" s="138">
        <v>130</v>
      </c>
      <c r="E51" s="138"/>
      <c r="F51" s="138"/>
      <c r="G51" s="138"/>
      <c r="H51" s="138"/>
      <c r="I51" s="128">
        <f t="shared" si="2"/>
        <v>17447</v>
      </c>
      <c r="J51" s="128">
        <f t="shared" si="3"/>
        <v>0</v>
      </c>
    </row>
    <row r="52" spans="1:10" s="128" customFormat="1" ht="19.5" customHeight="1">
      <c r="A52" s="205" t="s">
        <v>269</v>
      </c>
      <c r="B52" s="138">
        <f aca="true" t="shared" si="9" ref="B52:H52">SUM(B53:B62)</f>
        <v>16824</v>
      </c>
      <c r="C52" s="138">
        <f t="shared" si="9"/>
        <v>7284</v>
      </c>
      <c r="D52" s="138">
        <f t="shared" si="9"/>
        <v>9540</v>
      </c>
      <c r="E52" s="138">
        <f t="shared" si="9"/>
        <v>0</v>
      </c>
      <c r="F52" s="138">
        <f t="shared" si="9"/>
        <v>0</v>
      </c>
      <c r="G52" s="138">
        <f t="shared" si="9"/>
        <v>0</v>
      </c>
      <c r="H52" s="138">
        <f t="shared" si="9"/>
        <v>0</v>
      </c>
      <c r="I52" s="128">
        <f t="shared" si="2"/>
        <v>16824</v>
      </c>
      <c r="J52" s="128">
        <f t="shared" si="3"/>
        <v>0</v>
      </c>
    </row>
    <row r="53" spans="1:10" s="128" customFormat="1" ht="19.5" customHeight="1">
      <c r="A53" s="207" t="s">
        <v>270</v>
      </c>
      <c r="B53" s="138">
        <f aca="true" t="shared" si="10" ref="B53:B62">SUM(C53:H53)</f>
        <v>720</v>
      </c>
      <c r="C53" s="138">
        <v>720</v>
      </c>
      <c r="D53" s="138"/>
      <c r="E53" s="138"/>
      <c r="F53" s="138"/>
      <c r="G53" s="138"/>
      <c r="H53" s="138"/>
      <c r="I53" s="128">
        <f t="shared" si="2"/>
        <v>720</v>
      </c>
      <c r="J53" s="128">
        <f t="shared" si="3"/>
        <v>0</v>
      </c>
    </row>
    <row r="54" spans="1:10" s="128" customFormat="1" ht="19.5" customHeight="1">
      <c r="A54" s="206" t="s">
        <v>272</v>
      </c>
      <c r="B54" s="138">
        <f t="shared" si="10"/>
        <v>14952</v>
      </c>
      <c r="C54" s="138">
        <v>6126</v>
      </c>
      <c r="D54" s="138">
        <v>8826</v>
      </c>
      <c r="E54" s="138"/>
      <c r="F54" s="138"/>
      <c r="G54" s="138"/>
      <c r="H54" s="138"/>
      <c r="I54" s="128">
        <f t="shared" si="2"/>
        <v>14952</v>
      </c>
      <c r="J54" s="128">
        <f t="shared" si="3"/>
        <v>0</v>
      </c>
    </row>
    <row r="55" spans="1:10" s="128" customFormat="1" ht="19.5" customHeight="1">
      <c r="A55" s="206" t="s">
        <v>281</v>
      </c>
      <c r="B55" s="138">
        <f t="shared" si="10"/>
        <v>955</v>
      </c>
      <c r="C55" s="138">
        <v>241</v>
      </c>
      <c r="D55" s="138">
        <v>714</v>
      </c>
      <c r="E55" s="138"/>
      <c r="F55" s="138"/>
      <c r="G55" s="138"/>
      <c r="H55" s="138"/>
      <c r="I55" s="128">
        <f t="shared" si="2"/>
        <v>955</v>
      </c>
      <c r="J55" s="128">
        <f t="shared" si="3"/>
        <v>0</v>
      </c>
    </row>
    <row r="56" spans="1:10" s="128" customFormat="1" ht="19.5" customHeight="1">
      <c r="A56" s="205" t="s">
        <v>288</v>
      </c>
      <c r="B56" s="138">
        <f t="shared" si="10"/>
        <v>0</v>
      </c>
      <c r="C56" s="138"/>
      <c r="D56" s="138"/>
      <c r="E56" s="138"/>
      <c r="F56" s="138"/>
      <c r="G56" s="138"/>
      <c r="H56" s="138"/>
      <c r="I56" s="128">
        <f t="shared" si="2"/>
        <v>0</v>
      </c>
      <c r="J56" s="128">
        <f t="shared" si="3"/>
        <v>0</v>
      </c>
    </row>
    <row r="57" spans="1:10" s="128" customFormat="1" ht="19.5" customHeight="1">
      <c r="A57" s="207" t="s">
        <v>294</v>
      </c>
      <c r="B57" s="138">
        <f t="shared" si="10"/>
        <v>0</v>
      </c>
      <c r="C57" s="138"/>
      <c r="D57" s="138"/>
      <c r="E57" s="138"/>
      <c r="F57" s="138"/>
      <c r="G57" s="138"/>
      <c r="H57" s="138"/>
      <c r="I57" s="128">
        <f t="shared" si="2"/>
        <v>0</v>
      </c>
      <c r="J57" s="128">
        <f t="shared" si="3"/>
        <v>0</v>
      </c>
    </row>
    <row r="58" spans="1:10" s="128" customFormat="1" ht="19.5" customHeight="1">
      <c r="A58" s="207" t="s">
        <v>298</v>
      </c>
      <c r="B58" s="138">
        <f t="shared" si="10"/>
        <v>0</v>
      </c>
      <c r="C58" s="138"/>
      <c r="D58" s="138"/>
      <c r="E58" s="138"/>
      <c r="F58" s="138"/>
      <c r="G58" s="138"/>
      <c r="H58" s="138"/>
      <c r="I58" s="128">
        <f t="shared" si="2"/>
        <v>0</v>
      </c>
      <c r="J58" s="128">
        <f t="shared" si="3"/>
        <v>0</v>
      </c>
    </row>
    <row r="59" spans="1:10" s="128" customFormat="1" ht="19.5" customHeight="1">
      <c r="A59" s="206" t="s">
        <v>302</v>
      </c>
      <c r="B59" s="138">
        <f t="shared" si="10"/>
        <v>0</v>
      </c>
      <c r="C59" s="138"/>
      <c r="D59" s="138"/>
      <c r="E59" s="138"/>
      <c r="F59" s="138"/>
      <c r="G59" s="138"/>
      <c r="H59" s="138"/>
      <c r="I59" s="128">
        <f t="shared" si="2"/>
        <v>0</v>
      </c>
      <c r="J59" s="128">
        <f t="shared" si="3"/>
        <v>0</v>
      </c>
    </row>
    <row r="60" spans="1:10" s="128" customFormat="1" ht="19.5" customHeight="1">
      <c r="A60" s="207" t="s">
        <v>306</v>
      </c>
      <c r="B60" s="138">
        <f t="shared" si="10"/>
        <v>0</v>
      </c>
      <c r="C60" s="138"/>
      <c r="D60" s="138"/>
      <c r="E60" s="138"/>
      <c r="F60" s="138"/>
      <c r="G60" s="138"/>
      <c r="H60" s="138"/>
      <c r="I60" s="128">
        <f t="shared" si="2"/>
        <v>0</v>
      </c>
      <c r="J60" s="128">
        <f t="shared" si="3"/>
        <v>0</v>
      </c>
    </row>
    <row r="61" spans="1:10" s="128" customFormat="1" ht="19.5" customHeight="1">
      <c r="A61" s="206" t="s">
        <v>312</v>
      </c>
      <c r="B61" s="138">
        <f t="shared" si="10"/>
        <v>0</v>
      </c>
      <c r="C61" s="138"/>
      <c r="D61" s="138"/>
      <c r="E61" s="138"/>
      <c r="F61" s="138"/>
      <c r="G61" s="138"/>
      <c r="H61" s="138"/>
      <c r="I61" s="128">
        <f t="shared" si="2"/>
        <v>0</v>
      </c>
      <c r="J61" s="128">
        <f t="shared" si="3"/>
        <v>0</v>
      </c>
    </row>
    <row r="62" spans="1:10" s="128" customFormat="1" ht="19.5" customHeight="1">
      <c r="A62" s="206" t="s">
        <v>319</v>
      </c>
      <c r="B62" s="138">
        <f t="shared" si="10"/>
        <v>197</v>
      </c>
      <c r="C62" s="138">
        <v>197</v>
      </c>
      <c r="D62" s="138"/>
      <c r="E62" s="138"/>
      <c r="F62" s="138"/>
      <c r="G62" s="138"/>
      <c r="H62" s="138"/>
      <c r="I62" s="128">
        <f t="shared" si="2"/>
        <v>197</v>
      </c>
      <c r="J62" s="128">
        <f t="shared" si="3"/>
        <v>0</v>
      </c>
    </row>
    <row r="63" spans="1:10" s="128" customFormat="1" ht="19.5" customHeight="1">
      <c r="A63" s="205" t="s">
        <v>320</v>
      </c>
      <c r="B63" s="138">
        <f aca="true" t="shared" si="11" ref="B63:H63">SUM(B64:B73)</f>
        <v>1079</v>
      </c>
      <c r="C63" s="138">
        <f t="shared" si="11"/>
        <v>1079</v>
      </c>
      <c r="D63" s="138">
        <f t="shared" si="11"/>
        <v>0</v>
      </c>
      <c r="E63" s="138">
        <f t="shared" si="11"/>
        <v>0</v>
      </c>
      <c r="F63" s="138">
        <f t="shared" si="11"/>
        <v>0</v>
      </c>
      <c r="G63" s="138">
        <f t="shared" si="11"/>
        <v>0</v>
      </c>
      <c r="H63" s="138">
        <f t="shared" si="11"/>
        <v>0</v>
      </c>
      <c r="I63" s="128">
        <f t="shared" si="2"/>
        <v>1079</v>
      </c>
      <c r="J63" s="128">
        <f t="shared" si="3"/>
        <v>0</v>
      </c>
    </row>
    <row r="64" spans="1:10" s="128" customFormat="1" ht="19.5" customHeight="1">
      <c r="A64" s="207" t="s">
        <v>321</v>
      </c>
      <c r="B64" s="138">
        <f aca="true" t="shared" si="12" ref="B64:B73">SUM(C64:H64)</f>
        <v>70</v>
      </c>
      <c r="C64" s="138">
        <v>70</v>
      </c>
      <c r="D64" s="138"/>
      <c r="E64" s="138"/>
      <c r="F64" s="138"/>
      <c r="G64" s="138"/>
      <c r="H64" s="138"/>
      <c r="I64" s="128">
        <f t="shared" si="2"/>
        <v>70</v>
      </c>
      <c r="J64" s="128">
        <f t="shared" si="3"/>
        <v>0</v>
      </c>
    </row>
    <row r="65" spans="1:10" s="128" customFormat="1" ht="19.5" customHeight="1">
      <c r="A65" s="206" t="s">
        <v>323</v>
      </c>
      <c r="B65" s="138">
        <f t="shared" si="12"/>
        <v>0</v>
      </c>
      <c r="C65" s="138"/>
      <c r="D65" s="138"/>
      <c r="E65" s="138"/>
      <c r="F65" s="138"/>
      <c r="G65" s="138"/>
      <c r="H65" s="138"/>
      <c r="I65" s="128">
        <f t="shared" si="2"/>
        <v>0</v>
      </c>
      <c r="J65" s="128">
        <f t="shared" si="3"/>
        <v>0</v>
      </c>
    </row>
    <row r="66" spans="1:10" s="128" customFormat="1" ht="19.5" customHeight="1">
      <c r="A66" s="207" t="s">
        <v>332</v>
      </c>
      <c r="B66" s="138">
        <f t="shared" si="12"/>
        <v>0</v>
      </c>
      <c r="C66" s="138"/>
      <c r="D66" s="138"/>
      <c r="E66" s="138"/>
      <c r="F66" s="138"/>
      <c r="G66" s="138"/>
      <c r="H66" s="138"/>
      <c r="I66" s="128">
        <f t="shared" si="2"/>
        <v>0</v>
      </c>
      <c r="J66" s="128">
        <f t="shared" si="3"/>
        <v>0</v>
      </c>
    </row>
    <row r="67" spans="1:10" s="128" customFormat="1" ht="19.5" customHeight="1">
      <c r="A67" s="207" t="s">
        <v>337</v>
      </c>
      <c r="B67" s="138">
        <f t="shared" si="12"/>
        <v>1000</v>
      </c>
      <c r="C67" s="138">
        <v>1000</v>
      </c>
      <c r="D67" s="138"/>
      <c r="E67" s="138"/>
      <c r="F67" s="138"/>
      <c r="G67" s="138"/>
      <c r="H67" s="138"/>
      <c r="I67" s="128">
        <f t="shared" si="2"/>
        <v>1000</v>
      </c>
      <c r="J67" s="128">
        <f t="shared" si="3"/>
        <v>0</v>
      </c>
    </row>
    <row r="68" spans="1:10" s="128" customFormat="1" ht="19.5" customHeight="1">
      <c r="A68" s="207" t="s">
        <v>342</v>
      </c>
      <c r="B68" s="138">
        <f t="shared" si="12"/>
        <v>0</v>
      </c>
      <c r="C68" s="138"/>
      <c r="D68" s="138"/>
      <c r="E68" s="138"/>
      <c r="F68" s="138"/>
      <c r="G68" s="138"/>
      <c r="H68" s="138"/>
      <c r="I68" s="128">
        <f t="shared" si="2"/>
        <v>0</v>
      </c>
      <c r="J68" s="128">
        <f t="shared" si="3"/>
        <v>0</v>
      </c>
    </row>
    <row r="69" spans="1:10" s="128" customFormat="1" ht="19.5" customHeight="1">
      <c r="A69" s="207" t="s">
        <v>346</v>
      </c>
      <c r="B69" s="138">
        <f t="shared" si="12"/>
        <v>0</v>
      </c>
      <c r="C69" s="138"/>
      <c r="D69" s="138"/>
      <c r="E69" s="138"/>
      <c r="F69" s="138"/>
      <c r="G69" s="138"/>
      <c r="H69" s="138"/>
      <c r="I69" s="128">
        <f t="shared" si="2"/>
        <v>0</v>
      </c>
      <c r="J69" s="128">
        <f t="shared" si="3"/>
        <v>0</v>
      </c>
    </row>
    <row r="70" spans="1:10" s="128" customFormat="1" ht="19.5" customHeight="1">
      <c r="A70" s="206" t="s">
        <v>351</v>
      </c>
      <c r="B70" s="138">
        <f t="shared" si="12"/>
        <v>9</v>
      </c>
      <c r="C70" s="138">
        <v>9</v>
      </c>
      <c r="D70" s="138"/>
      <c r="E70" s="138"/>
      <c r="F70" s="138"/>
      <c r="G70" s="138"/>
      <c r="H70" s="138"/>
      <c r="I70" s="128">
        <f t="shared" si="2"/>
        <v>9</v>
      </c>
      <c r="J70" s="128">
        <f t="shared" si="3"/>
        <v>0</v>
      </c>
    </row>
    <row r="71" spans="1:10" s="128" customFormat="1" ht="19.5" customHeight="1">
      <c r="A71" s="206" t="s">
        <v>357</v>
      </c>
      <c r="B71" s="138">
        <f t="shared" si="12"/>
        <v>0</v>
      </c>
      <c r="C71" s="138"/>
      <c r="D71" s="138"/>
      <c r="E71" s="138"/>
      <c r="F71" s="138"/>
      <c r="G71" s="138"/>
      <c r="H71" s="138"/>
      <c r="I71" s="128">
        <f aca="true" t="shared" si="13" ref="I71:I134">SUM(C71:D71)</f>
        <v>0</v>
      </c>
      <c r="J71" s="128">
        <f aca="true" t="shared" si="14" ref="J71:J134">B71-I71</f>
        <v>0</v>
      </c>
    </row>
    <row r="72" spans="1:10" s="128" customFormat="1" ht="19.5" customHeight="1">
      <c r="A72" s="205" t="s">
        <v>361</v>
      </c>
      <c r="B72" s="138">
        <f t="shared" si="12"/>
        <v>0</v>
      </c>
      <c r="C72" s="138"/>
      <c r="D72" s="138"/>
      <c r="E72" s="138"/>
      <c r="F72" s="138"/>
      <c r="G72" s="138"/>
      <c r="H72" s="138"/>
      <c r="I72" s="128">
        <f t="shared" si="13"/>
        <v>0</v>
      </c>
      <c r="J72" s="128">
        <f t="shared" si="14"/>
        <v>0</v>
      </c>
    </row>
    <row r="73" spans="1:10" s="128" customFormat="1" ht="19.5" customHeight="1">
      <c r="A73" s="206" t="s">
        <v>364</v>
      </c>
      <c r="B73" s="138">
        <f t="shared" si="12"/>
        <v>0</v>
      </c>
      <c r="C73" s="138"/>
      <c r="D73" s="138"/>
      <c r="E73" s="138"/>
      <c r="F73" s="138"/>
      <c r="G73" s="138"/>
      <c r="H73" s="138"/>
      <c r="I73" s="128">
        <f t="shared" si="13"/>
        <v>0</v>
      </c>
      <c r="J73" s="128">
        <f t="shared" si="14"/>
        <v>0</v>
      </c>
    </row>
    <row r="74" spans="1:10" s="128" customFormat="1" ht="19.5" customHeight="1">
      <c r="A74" s="205" t="s">
        <v>369</v>
      </c>
      <c r="B74" s="138">
        <f aca="true" t="shared" si="15" ref="B74:H74">SUM(B75:B80)</f>
        <v>959</v>
      </c>
      <c r="C74" s="138">
        <f t="shared" si="15"/>
        <v>820</v>
      </c>
      <c r="D74" s="138">
        <f t="shared" si="15"/>
        <v>139</v>
      </c>
      <c r="E74" s="138">
        <f t="shared" si="15"/>
        <v>0</v>
      </c>
      <c r="F74" s="138">
        <f t="shared" si="15"/>
        <v>0</v>
      </c>
      <c r="G74" s="138">
        <f t="shared" si="15"/>
        <v>0</v>
      </c>
      <c r="H74" s="138">
        <f t="shared" si="15"/>
        <v>0</v>
      </c>
      <c r="I74" s="128">
        <f t="shared" si="13"/>
        <v>959</v>
      </c>
      <c r="J74" s="128">
        <f t="shared" si="14"/>
        <v>0</v>
      </c>
    </row>
    <row r="75" spans="1:10" s="128" customFormat="1" ht="19.5" customHeight="1">
      <c r="A75" s="205" t="s">
        <v>370</v>
      </c>
      <c r="B75" s="138">
        <f aca="true" t="shared" si="16" ref="B75:B80">SUM(C75:H75)</f>
        <v>811</v>
      </c>
      <c r="C75" s="138">
        <v>811</v>
      </c>
      <c r="D75" s="138"/>
      <c r="E75" s="138"/>
      <c r="F75" s="138"/>
      <c r="G75" s="138"/>
      <c r="H75" s="138"/>
      <c r="I75" s="128">
        <f t="shared" si="13"/>
        <v>811</v>
      </c>
      <c r="J75" s="128">
        <f t="shared" si="14"/>
        <v>0</v>
      </c>
    </row>
    <row r="76" spans="1:10" s="128" customFormat="1" ht="19.5" customHeight="1">
      <c r="A76" s="205" t="s">
        <v>383</v>
      </c>
      <c r="B76" s="138">
        <f t="shared" si="16"/>
        <v>24</v>
      </c>
      <c r="C76" s="138">
        <v>9</v>
      </c>
      <c r="D76" s="138">
        <v>15</v>
      </c>
      <c r="E76" s="138"/>
      <c r="F76" s="138"/>
      <c r="G76" s="138"/>
      <c r="H76" s="138"/>
      <c r="I76" s="128">
        <f t="shared" si="13"/>
        <v>24</v>
      </c>
      <c r="J76" s="128">
        <f t="shared" si="14"/>
        <v>0</v>
      </c>
    </row>
    <row r="77" spans="1:10" s="128" customFormat="1" ht="19.5" customHeight="1">
      <c r="A77" s="205" t="s">
        <v>388</v>
      </c>
      <c r="B77" s="138">
        <f t="shared" si="16"/>
        <v>0</v>
      </c>
      <c r="C77" s="138"/>
      <c r="D77" s="138"/>
      <c r="E77" s="138"/>
      <c r="F77" s="138"/>
      <c r="G77" s="138"/>
      <c r="H77" s="138"/>
      <c r="I77" s="128">
        <f t="shared" si="13"/>
        <v>0</v>
      </c>
      <c r="J77" s="128">
        <f t="shared" si="14"/>
        <v>0</v>
      </c>
    </row>
    <row r="78" spans="1:10" s="128" customFormat="1" ht="19.5" customHeight="1">
      <c r="A78" s="205" t="s">
        <v>396</v>
      </c>
      <c r="B78" s="138">
        <f t="shared" si="16"/>
        <v>0</v>
      </c>
      <c r="C78" s="138"/>
      <c r="D78" s="138"/>
      <c r="E78" s="138"/>
      <c r="F78" s="138"/>
      <c r="G78" s="138"/>
      <c r="H78" s="138"/>
      <c r="I78" s="128">
        <f t="shared" si="13"/>
        <v>0</v>
      </c>
      <c r="J78" s="128">
        <f t="shared" si="14"/>
        <v>0</v>
      </c>
    </row>
    <row r="79" spans="1:10" s="128" customFormat="1" ht="19.5" customHeight="1">
      <c r="A79" s="209" t="s">
        <v>403</v>
      </c>
      <c r="B79" s="138">
        <f t="shared" si="16"/>
        <v>47</v>
      </c>
      <c r="C79" s="138"/>
      <c r="D79" s="138">
        <v>47</v>
      </c>
      <c r="E79" s="138"/>
      <c r="F79" s="138"/>
      <c r="G79" s="138"/>
      <c r="H79" s="138"/>
      <c r="I79" s="128">
        <f t="shared" si="13"/>
        <v>47</v>
      </c>
      <c r="J79" s="128">
        <f t="shared" si="14"/>
        <v>0</v>
      </c>
    </row>
    <row r="80" spans="1:10" s="128" customFormat="1" ht="19.5" customHeight="1">
      <c r="A80" s="205" t="s">
        <v>407</v>
      </c>
      <c r="B80" s="138">
        <f t="shared" si="16"/>
        <v>77</v>
      </c>
      <c r="C80" s="138"/>
      <c r="D80" s="138">
        <v>77</v>
      </c>
      <c r="E80" s="138"/>
      <c r="F80" s="138"/>
      <c r="G80" s="138"/>
      <c r="H80" s="138"/>
      <c r="I80" s="128">
        <f t="shared" si="13"/>
        <v>77</v>
      </c>
      <c r="J80" s="128">
        <f t="shared" si="14"/>
        <v>0</v>
      </c>
    </row>
    <row r="81" spans="1:10" s="128" customFormat="1" ht="19.5" customHeight="1">
      <c r="A81" s="205" t="s">
        <v>411</v>
      </c>
      <c r="B81" s="138">
        <f aca="true" t="shared" si="17" ref="B81:H81">SUM(B82:B102)</f>
        <v>18069</v>
      </c>
      <c r="C81" s="138">
        <f t="shared" si="17"/>
        <v>14329</v>
      </c>
      <c r="D81" s="138">
        <f t="shared" si="17"/>
        <v>3740</v>
      </c>
      <c r="E81" s="138">
        <f t="shared" si="17"/>
        <v>0</v>
      </c>
      <c r="F81" s="138">
        <f t="shared" si="17"/>
        <v>0</v>
      </c>
      <c r="G81" s="138">
        <f t="shared" si="17"/>
        <v>0</v>
      </c>
      <c r="H81" s="138">
        <f t="shared" si="17"/>
        <v>0</v>
      </c>
      <c r="I81" s="128">
        <f t="shared" si="13"/>
        <v>18069</v>
      </c>
      <c r="J81" s="128">
        <f t="shared" si="14"/>
        <v>0</v>
      </c>
    </row>
    <row r="82" spans="1:10" s="128" customFormat="1" ht="19.5" customHeight="1">
      <c r="A82" s="205" t="s">
        <v>412</v>
      </c>
      <c r="B82" s="138">
        <f aca="true" t="shared" si="18" ref="B82:B102">SUM(C82:H82)</f>
        <v>350</v>
      </c>
      <c r="C82" s="138">
        <v>350</v>
      </c>
      <c r="D82" s="138"/>
      <c r="E82" s="138"/>
      <c r="F82" s="138"/>
      <c r="G82" s="138"/>
      <c r="H82" s="138"/>
      <c r="I82" s="128">
        <f t="shared" si="13"/>
        <v>350</v>
      </c>
      <c r="J82" s="128">
        <f t="shared" si="14"/>
        <v>0</v>
      </c>
    </row>
    <row r="83" spans="1:10" s="128" customFormat="1" ht="19.5" customHeight="1">
      <c r="A83" s="205" t="s">
        <v>422</v>
      </c>
      <c r="B83" s="138">
        <f t="shared" si="18"/>
        <v>0</v>
      </c>
      <c r="C83" s="138"/>
      <c r="D83" s="138"/>
      <c r="E83" s="138"/>
      <c r="F83" s="138"/>
      <c r="G83" s="138"/>
      <c r="H83" s="138"/>
      <c r="I83" s="128">
        <f t="shared" si="13"/>
        <v>0</v>
      </c>
      <c r="J83" s="128">
        <f t="shared" si="14"/>
        <v>0</v>
      </c>
    </row>
    <row r="84" spans="1:10" s="128" customFormat="1" ht="19.5" customHeight="1">
      <c r="A84" s="205" t="s">
        <v>427</v>
      </c>
      <c r="B84" s="138">
        <f t="shared" si="18"/>
        <v>0</v>
      </c>
      <c r="C84" s="138"/>
      <c r="D84" s="138"/>
      <c r="E84" s="138"/>
      <c r="F84" s="138"/>
      <c r="G84" s="138"/>
      <c r="H84" s="138"/>
      <c r="I84" s="128">
        <f t="shared" si="13"/>
        <v>0</v>
      </c>
      <c r="J84" s="128">
        <f t="shared" si="14"/>
        <v>0</v>
      </c>
    </row>
    <row r="85" spans="1:10" s="128" customFormat="1" ht="19.5" customHeight="1">
      <c r="A85" s="205" t="s">
        <v>429</v>
      </c>
      <c r="B85" s="138">
        <f t="shared" si="18"/>
        <v>2035</v>
      </c>
      <c r="C85" s="138">
        <v>2035</v>
      </c>
      <c r="D85" s="138"/>
      <c r="E85" s="138"/>
      <c r="F85" s="138"/>
      <c r="G85" s="138"/>
      <c r="H85" s="138"/>
      <c r="I85" s="128">
        <f t="shared" si="13"/>
        <v>2035</v>
      </c>
      <c r="J85" s="128">
        <f t="shared" si="14"/>
        <v>0</v>
      </c>
    </row>
    <row r="86" spans="1:10" s="128" customFormat="1" ht="19.5" customHeight="1">
      <c r="A86" s="205" t="s">
        <v>438</v>
      </c>
      <c r="B86" s="138">
        <f t="shared" si="18"/>
        <v>0</v>
      </c>
      <c r="C86" s="138"/>
      <c r="D86" s="138"/>
      <c r="E86" s="138"/>
      <c r="F86" s="138"/>
      <c r="G86" s="138"/>
      <c r="H86" s="138"/>
      <c r="I86" s="128">
        <f t="shared" si="13"/>
        <v>0</v>
      </c>
      <c r="J86" s="128">
        <f t="shared" si="14"/>
        <v>0</v>
      </c>
    </row>
    <row r="87" spans="1:10" s="128" customFormat="1" ht="19.5" customHeight="1">
      <c r="A87" s="205" t="s">
        <v>442</v>
      </c>
      <c r="B87" s="138">
        <f t="shared" si="18"/>
        <v>2229</v>
      </c>
      <c r="C87" s="138"/>
      <c r="D87" s="138">
        <v>2229</v>
      </c>
      <c r="E87" s="138"/>
      <c r="F87" s="138"/>
      <c r="G87" s="138"/>
      <c r="H87" s="138"/>
      <c r="I87" s="128">
        <f t="shared" si="13"/>
        <v>2229</v>
      </c>
      <c r="J87" s="128">
        <f t="shared" si="14"/>
        <v>0</v>
      </c>
    </row>
    <row r="88" spans="1:10" s="128" customFormat="1" ht="19.5" customHeight="1">
      <c r="A88" s="205" t="s">
        <v>452</v>
      </c>
      <c r="B88" s="138">
        <f t="shared" si="18"/>
        <v>100</v>
      </c>
      <c r="C88" s="138">
        <v>100</v>
      </c>
      <c r="D88" s="138"/>
      <c r="E88" s="138"/>
      <c r="F88" s="138"/>
      <c r="G88" s="138"/>
      <c r="H88" s="138"/>
      <c r="I88" s="128">
        <f t="shared" si="13"/>
        <v>100</v>
      </c>
      <c r="J88" s="128">
        <f t="shared" si="14"/>
        <v>0</v>
      </c>
    </row>
    <row r="89" spans="1:10" s="128" customFormat="1" ht="19.5" customHeight="1">
      <c r="A89" s="205" t="s">
        <v>460</v>
      </c>
      <c r="B89" s="138">
        <f t="shared" si="18"/>
        <v>96</v>
      </c>
      <c r="C89" s="138"/>
      <c r="D89" s="138">
        <v>96</v>
      </c>
      <c r="E89" s="138"/>
      <c r="F89" s="138"/>
      <c r="G89" s="138"/>
      <c r="H89" s="138"/>
      <c r="I89" s="128">
        <f t="shared" si="13"/>
        <v>96</v>
      </c>
      <c r="J89" s="128">
        <f t="shared" si="14"/>
        <v>0</v>
      </c>
    </row>
    <row r="90" spans="1:10" s="128" customFormat="1" ht="19.5" customHeight="1">
      <c r="A90" s="205" t="s">
        <v>467</v>
      </c>
      <c r="B90" s="138">
        <f t="shared" si="18"/>
        <v>0</v>
      </c>
      <c r="C90" s="138"/>
      <c r="D90" s="138"/>
      <c r="E90" s="138"/>
      <c r="F90" s="138"/>
      <c r="G90" s="138"/>
      <c r="H90" s="138"/>
      <c r="I90" s="128">
        <f t="shared" si="13"/>
        <v>0</v>
      </c>
      <c r="J90" s="128">
        <f t="shared" si="14"/>
        <v>0</v>
      </c>
    </row>
    <row r="91" spans="1:10" s="128" customFormat="1" ht="19.5" customHeight="1">
      <c r="A91" s="205" t="s">
        <v>474</v>
      </c>
      <c r="B91" s="138">
        <f t="shared" si="18"/>
        <v>1415</v>
      </c>
      <c r="C91" s="138"/>
      <c r="D91" s="138">
        <v>1415</v>
      </c>
      <c r="E91" s="138"/>
      <c r="F91" s="138"/>
      <c r="G91" s="138"/>
      <c r="H91" s="138"/>
      <c r="I91" s="128">
        <f t="shared" si="13"/>
        <v>1415</v>
      </c>
      <c r="J91" s="128">
        <f t="shared" si="14"/>
        <v>0</v>
      </c>
    </row>
    <row r="92" spans="1:10" s="128" customFormat="1" ht="19.5" customHeight="1">
      <c r="A92" s="205" t="s">
        <v>1172</v>
      </c>
      <c r="B92" s="138">
        <f t="shared" si="18"/>
        <v>0</v>
      </c>
      <c r="C92" s="138"/>
      <c r="D92" s="138"/>
      <c r="E92" s="138"/>
      <c r="F92" s="138"/>
      <c r="G92" s="138"/>
      <c r="H92" s="138"/>
      <c r="I92" s="128">
        <f t="shared" si="13"/>
        <v>0</v>
      </c>
      <c r="J92" s="128">
        <f t="shared" si="14"/>
        <v>0</v>
      </c>
    </row>
    <row r="93" spans="1:10" s="128" customFormat="1" ht="19.5" customHeight="1">
      <c r="A93" s="205" t="s">
        <v>480</v>
      </c>
      <c r="B93" s="138">
        <f t="shared" si="18"/>
        <v>0</v>
      </c>
      <c r="C93" s="138"/>
      <c r="D93" s="138"/>
      <c r="E93" s="138"/>
      <c r="F93" s="138"/>
      <c r="G93" s="138"/>
      <c r="H93" s="138"/>
      <c r="I93" s="128">
        <f t="shared" si="13"/>
        <v>0</v>
      </c>
      <c r="J93" s="128">
        <f t="shared" si="14"/>
        <v>0</v>
      </c>
    </row>
    <row r="94" spans="1:10" s="128" customFormat="1" ht="19.5" customHeight="1">
      <c r="A94" s="205" t="s">
        <v>482</v>
      </c>
      <c r="B94" s="138">
        <f t="shared" si="18"/>
        <v>0</v>
      </c>
      <c r="C94" s="138"/>
      <c r="D94" s="138"/>
      <c r="E94" s="138"/>
      <c r="F94" s="138"/>
      <c r="G94" s="138"/>
      <c r="H94" s="138"/>
      <c r="I94" s="128">
        <f t="shared" si="13"/>
        <v>0</v>
      </c>
      <c r="J94" s="128">
        <f t="shared" si="14"/>
        <v>0</v>
      </c>
    </row>
    <row r="95" spans="1:10" s="128" customFormat="1" ht="19.5" customHeight="1">
      <c r="A95" s="205" t="s">
        <v>485</v>
      </c>
      <c r="B95" s="138">
        <f t="shared" si="18"/>
        <v>0</v>
      </c>
      <c r="C95" s="138"/>
      <c r="D95" s="138"/>
      <c r="E95" s="138"/>
      <c r="F95" s="138"/>
      <c r="G95" s="138"/>
      <c r="H95" s="138"/>
      <c r="I95" s="128">
        <f t="shared" si="13"/>
        <v>0</v>
      </c>
      <c r="J95" s="128">
        <f t="shared" si="14"/>
        <v>0</v>
      </c>
    </row>
    <row r="96" spans="1:10" s="128" customFormat="1" ht="19.5" customHeight="1">
      <c r="A96" s="205" t="s">
        <v>488</v>
      </c>
      <c r="B96" s="138">
        <f t="shared" si="18"/>
        <v>0</v>
      </c>
      <c r="C96" s="138"/>
      <c r="D96" s="138"/>
      <c r="E96" s="138"/>
      <c r="F96" s="138"/>
      <c r="G96" s="138"/>
      <c r="H96" s="138"/>
      <c r="I96" s="128">
        <f t="shared" si="13"/>
        <v>0</v>
      </c>
      <c r="J96" s="128">
        <f t="shared" si="14"/>
        <v>0</v>
      </c>
    </row>
    <row r="97" spans="1:10" s="128" customFormat="1" ht="19.5" customHeight="1">
      <c r="A97" s="205" t="s">
        <v>491</v>
      </c>
      <c r="B97" s="138">
        <f t="shared" si="18"/>
        <v>0</v>
      </c>
      <c r="C97" s="138"/>
      <c r="D97" s="138"/>
      <c r="E97" s="138"/>
      <c r="F97" s="138"/>
      <c r="G97" s="138"/>
      <c r="H97" s="138"/>
      <c r="I97" s="128">
        <f t="shared" si="13"/>
        <v>0</v>
      </c>
      <c r="J97" s="128">
        <f t="shared" si="14"/>
        <v>0</v>
      </c>
    </row>
    <row r="98" spans="1:10" s="128" customFormat="1" ht="19.5" customHeight="1">
      <c r="A98" s="205" t="s">
        <v>494</v>
      </c>
      <c r="B98" s="138">
        <f t="shared" si="18"/>
        <v>0</v>
      </c>
      <c r="C98" s="138"/>
      <c r="D98" s="138"/>
      <c r="E98" s="138"/>
      <c r="F98" s="138"/>
      <c r="G98" s="138"/>
      <c r="H98" s="138"/>
      <c r="I98" s="128">
        <f t="shared" si="13"/>
        <v>0</v>
      </c>
      <c r="J98" s="128">
        <f t="shared" si="14"/>
        <v>0</v>
      </c>
    </row>
    <row r="99" spans="1:10" s="128" customFormat="1" ht="19.5" customHeight="1">
      <c r="A99" s="205" t="s">
        <v>497</v>
      </c>
      <c r="B99" s="138">
        <f t="shared" si="18"/>
        <v>3436</v>
      </c>
      <c r="C99" s="138">
        <v>3436</v>
      </c>
      <c r="D99" s="138"/>
      <c r="E99" s="138"/>
      <c r="F99" s="138"/>
      <c r="G99" s="138"/>
      <c r="H99" s="138"/>
      <c r="I99" s="128">
        <f t="shared" si="13"/>
        <v>3436</v>
      </c>
      <c r="J99" s="128">
        <f t="shared" si="14"/>
        <v>0</v>
      </c>
    </row>
    <row r="100" spans="1:10" s="128" customFormat="1" ht="19.5" customHeight="1">
      <c r="A100" s="205" t="s">
        <v>501</v>
      </c>
      <c r="B100" s="138">
        <f t="shared" si="18"/>
        <v>0</v>
      </c>
      <c r="C100" s="138"/>
      <c r="D100" s="138"/>
      <c r="E100" s="138"/>
      <c r="F100" s="138"/>
      <c r="G100" s="138"/>
      <c r="H100" s="138"/>
      <c r="I100" s="128">
        <f t="shared" si="13"/>
        <v>0</v>
      </c>
      <c r="J100" s="128">
        <f t="shared" si="14"/>
        <v>0</v>
      </c>
    </row>
    <row r="101" spans="1:10" s="128" customFormat="1" ht="19.5" customHeight="1">
      <c r="A101" s="209" t="s">
        <v>506</v>
      </c>
      <c r="B101" s="138">
        <f t="shared" si="18"/>
        <v>0</v>
      </c>
      <c r="C101" s="138"/>
      <c r="D101" s="138"/>
      <c r="E101" s="138"/>
      <c r="F101" s="138"/>
      <c r="G101" s="138"/>
      <c r="H101" s="138"/>
      <c r="I101" s="128">
        <f t="shared" si="13"/>
        <v>0</v>
      </c>
      <c r="J101" s="128">
        <f t="shared" si="14"/>
        <v>0</v>
      </c>
    </row>
    <row r="102" spans="1:10" s="128" customFormat="1" ht="19.5" customHeight="1">
      <c r="A102" s="205" t="s">
        <v>510</v>
      </c>
      <c r="B102" s="138">
        <f t="shared" si="18"/>
        <v>8408</v>
      </c>
      <c r="C102" s="138">
        <v>8408</v>
      </c>
      <c r="D102" s="138"/>
      <c r="E102" s="138"/>
      <c r="F102" s="138"/>
      <c r="G102" s="138"/>
      <c r="H102" s="138"/>
      <c r="I102" s="128">
        <f t="shared" si="13"/>
        <v>8408</v>
      </c>
      <c r="J102" s="128">
        <f t="shared" si="14"/>
        <v>0</v>
      </c>
    </row>
    <row r="103" spans="1:10" s="128" customFormat="1" ht="19.5" customHeight="1">
      <c r="A103" s="205" t="s">
        <v>511</v>
      </c>
      <c r="B103" s="138">
        <f aca="true" t="shared" si="19" ref="B103:H103">SUM(B104:B117)</f>
        <v>15546</v>
      </c>
      <c r="C103" s="138">
        <f t="shared" si="19"/>
        <v>8589</v>
      </c>
      <c r="D103" s="138">
        <f t="shared" si="19"/>
        <v>6957</v>
      </c>
      <c r="E103" s="138">
        <f t="shared" si="19"/>
        <v>0</v>
      </c>
      <c r="F103" s="138">
        <f t="shared" si="19"/>
        <v>0</v>
      </c>
      <c r="G103" s="138">
        <f t="shared" si="19"/>
        <v>0</v>
      </c>
      <c r="H103" s="138">
        <f t="shared" si="19"/>
        <v>0</v>
      </c>
      <c r="I103" s="128">
        <f t="shared" si="13"/>
        <v>15546</v>
      </c>
      <c r="J103" s="128">
        <f t="shared" si="14"/>
        <v>0</v>
      </c>
    </row>
    <row r="104" spans="1:10" s="128" customFormat="1" ht="19.5" customHeight="1">
      <c r="A104" s="205" t="s">
        <v>512</v>
      </c>
      <c r="B104" s="138">
        <f aca="true" t="shared" si="20" ref="B104:B117">SUM(C104:H104)</f>
        <v>150</v>
      </c>
      <c r="C104" s="138">
        <v>150</v>
      </c>
      <c r="D104" s="138"/>
      <c r="E104" s="138"/>
      <c r="F104" s="138"/>
      <c r="G104" s="138"/>
      <c r="H104" s="138"/>
      <c r="I104" s="128">
        <f t="shared" si="13"/>
        <v>150</v>
      </c>
      <c r="J104" s="128">
        <f t="shared" si="14"/>
        <v>0</v>
      </c>
    </row>
    <row r="105" spans="1:10" s="128" customFormat="1" ht="19.5" customHeight="1">
      <c r="A105" s="205" t="s">
        <v>514</v>
      </c>
      <c r="B105" s="138">
        <f t="shared" si="20"/>
        <v>317</v>
      </c>
      <c r="C105" s="138"/>
      <c r="D105" s="138">
        <v>317</v>
      </c>
      <c r="E105" s="138"/>
      <c r="F105" s="138"/>
      <c r="G105" s="138"/>
      <c r="H105" s="138"/>
      <c r="I105" s="128">
        <f t="shared" si="13"/>
        <v>317</v>
      </c>
      <c r="J105" s="128">
        <f t="shared" si="14"/>
        <v>0</v>
      </c>
    </row>
    <row r="106" spans="1:10" s="128" customFormat="1" ht="19.5" customHeight="1">
      <c r="A106" s="205" t="s">
        <v>527</v>
      </c>
      <c r="B106" s="138">
        <f t="shared" si="20"/>
        <v>434</v>
      </c>
      <c r="C106" s="138"/>
      <c r="D106" s="138">
        <v>434</v>
      </c>
      <c r="E106" s="138"/>
      <c r="F106" s="138"/>
      <c r="G106" s="138"/>
      <c r="H106" s="138"/>
      <c r="I106" s="128">
        <f t="shared" si="13"/>
        <v>434</v>
      </c>
      <c r="J106" s="128">
        <f t="shared" si="14"/>
        <v>0</v>
      </c>
    </row>
    <row r="107" spans="1:10" s="128" customFormat="1" ht="19.5" customHeight="1">
      <c r="A107" s="205" t="s">
        <v>531</v>
      </c>
      <c r="B107" s="138">
        <f t="shared" si="20"/>
        <v>1875</v>
      </c>
      <c r="C107" s="138"/>
      <c r="D107" s="138">
        <v>1875</v>
      </c>
      <c r="E107" s="138"/>
      <c r="F107" s="138"/>
      <c r="G107" s="138"/>
      <c r="H107" s="138"/>
      <c r="I107" s="128">
        <f t="shared" si="13"/>
        <v>1875</v>
      </c>
      <c r="J107" s="128">
        <f t="shared" si="14"/>
        <v>0</v>
      </c>
    </row>
    <row r="108" spans="1:10" s="128" customFormat="1" ht="19.5" customHeight="1">
      <c r="A108" s="205" t="s">
        <v>543</v>
      </c>
      <c r="B108" s="138">
        <f t="shared" si="20"/>
        <v>0</v>
      </c>
      <c r="C108" s="138"/>
      <c r="D108" s="138"/>
      <c r="E108" s="138"/>
      <c r="F108" s="138"/>
      <c r="G108" s="138"/>
      <c r="H108" s="138"/>
      <c r="I108" s="128">
        <f t="shared" si="13"/>
        <v>0</v>
      </c>
      <c r="J108" s="128">
        <f t="shared" si="14"/>
        <v>0</v>
      </c>
    </row>
    <row r="109" spans="1:10" s="128" customFormat="1" ht="19.5" customHeight="1">
      <c r="A109" s="205" t="s">
        <v>546</v>
      </c>
      <c r="B109" s="138">
        <f t="shared" si="20"/>
        <v>401</v>
      </c>
      <c r="C109" s="138"/>
      <c r="D109" s="138">
        <v>401</v>
      </c>
      <c r="E109" s="138"/>
      <c r="F109" s="138"/>
      <c r="G109" s="138"/>
      <c r="H109" s="138"/>
      <c r="I109" s="128">
        <f t="shared" si="13"/>
        <v>401</v>
      </c>
      <c r="J109" s="128">
        <f t="shared" si="14"/>
        <v>0</v>
      </c>
    </row>
    <row r="110" spans="1:10" s="128" customFormat="1" ht="19.5" customHeight="1">
      <c r="A110" s="205" t="s">
        <v>550</v>
      </c>
      <c r="B110" s="138">
        <f t="shared" si="20"/>
        <v>0</v>
      </c>
      <c r="C110" s="138"/>
      <c r="D110" s="138"/>
      <c r="E110" s="138"/>
      <c r="F110" s="138"/>
      <c r="G110" s="138"/>
      <c r="H110" s="138"/>
      <c r="I110" s="128">
        <f t="shared" si="13"/>
        <v>0</v>
      </c>
      <c r="J110" s="128">
        <f t="shared" si="14"/>
        <v>0</v>
      </c>
    </row>
    <row r="111" spans="1:10" s="128" customFormat="1" ht="19.5" customHeight="1">
      <c r="A111" s="205" t="s">
        <v>555</v>
      </c>
      <c r="B111" s="138">
        <f t="shared" si="20"/>
        <v>8439</v>
      </c>
      <c r="C111" s="138">
        <v>8439</v>
      </c>
      <c r="D111" s="138"/>
      <c r="E111" s="138"/>
      <c r="F111" s="138"/>
      <c r="G111" s="138"/>
      <c r="H111" s="138"/>
      <c r="I111" s="128">
        <f t="shared" si="13"/>
        <v>8439</v>
      </c>
      <c r="J111" s="128">
        <f t="shared" si="14"/>
        <v>0</v>
      </c>
    </row>
    <row r="112" spans="1:10" s="128" customFormat="1" ht="19.5" customHeight="1">
      <c r="A112" s="205" t="s">
        <v>559</v>
      </c>
      <c r="B112" s="138">
        <f t="shared" si="20"/>
        <v>3930</v>
      </c>
      <c r="C112" s="138"/>
      <c r="D112" s="138">
        <v>3930</v>
      </c>
      <c r="E112" s="138"/>
      <c r="F112" s="138"/>
      <c r="G112" s="138"/>
      <c r="H112" s="138"/>
      <c r="I112" s="128">
        <f t="shared" si="13"/>
        <v>3930</v>
      </c>
      <c r="J112" s="128">
        <f t="shared" si="14"/>
        <v>0</v>
      </c>
    </row>
    <row r="113" spans="1:10" s="128" customFormat="1" ht="19.5" customHeight="1">
      <c r="A113" s="205" t="s">
        <v>563</v>
      </c>
      <c r="B113" s="138">
        <f t="shared" si="20"/>
        <v>0</v>
      </c>
      <c r="C113" s="138"/>
      <c r="D113" s="138"/>
      <c r="E113" s="138"/>
      <c r="F113" s="138"/>
      <c r="G113" s="138"/>
      <c r="H113" s="138"/>
      <c r="I113" s="128">
        <f t="shared" si="13"/>
        <v>0</v>
      </c>
      <c r="J113" s="128">
        <f t="shared" si="14"/>
        <v>0</v>
      </c>
    </row>
    <row r="114" spans="1:10" s="128" customFormat="1" ht="19.5" customHeight="1">
      <c r="A114" s="205" t="s">
        <v>1173</v>
      </c>
      <c r="B114" s="138">
        <f t="shared" si="20"/>
        <v>0</v>
      </c>
      <c r="C114" s="138"/>
      <c r="D114" s="138"/>
      <c r="E114" s="138"/>
      <c r="F114" s="138"/>
      <c r="G114" s="138"/>
      <c r="H114" s="138"/>
      <c r="I114" s="128">
        <f t="shared" si="13"/>
        <v>0</v>
      </c>
      <c r="J114" s="128">
        <f t="shared" si="14"/>
        <v>0</v>
      </c>
    </row>
    <row r="115" spans="1:10" s="128" customFormat="1" ht="19.5" customHeight="1">
      <c r="A115" s="209" t="s">
        <v>1174</v>
      </c>
      <c r="B115" s="138">
        <f t="shared" si="20"/>
        <v>0</v>
      </c>
      <c r="C115" s="138"/>
      <c r="D115" s="138"/>
      <c r="E115" s="138"/>
      <c r="F115" s="138"/>
      <c r="G115" s="138"/>
      <c r="H115" s="138"/>
      <c r="I115" s="128">
        <f t="shared" si="13"/>
        <v>0</v>
      </c>
      <c r="J115" s="128">
        <f t="shared" si="14"/>
        <v>0</v>
      </c>
    </row>
    <row r="116" spans="1:10" s="128" customFormat="1" ht="19.5" customHeight="1">
      <c r="A116" s="209" t="s">
        <v>1175</v>
      </c>
      <c r="B116" s="138">
        <f t="shared" si="20"/>
        <v>0</v>
      </c>
      <c r="C116" s="138"/>
      <c r="D116" s="138"/>
      <c r="E116" s="138"/>
      <c r="F116" s="138"/>
      <c r="G116" s="138"/>
      <c r="H116" s="138"/>
      <c r="I116" s="128">
        <f t="shared" si="13"/>
        <v>0</v>
      </c>
      <c r="J116" s="128">
        <f t="shared" si="14"/>
        <v>0</v>
      </c>
    </row>
    <row r="117" spans="1:10" s="128" customFormat="1" ht="19.5" customHeight="1">
      <c r="A117" s="205" t="s">
        <v>1176</v>
      </c>
      <c r="B117" s="138">
        <f t="shared" si="20"/>
        <v>0</v>
      </c>
      <c r="C117" s="138"/>
      <c r="D117" s="138"/>
      <c r="E117" s="138"/>
      <c r="F117" s="138"/>
      <c r="G117" s="138"/>
      <c r="H117" s="138"/>
      <c r="I117" s="128">
        <f t="shared" si="13"/>
        <v>0</v>
      </c>
      <c r="J117" s="128">
        <f t="shared" si="14"/>
        <v>0</v>
      </c>
    </row>
    <row r="118" spans="1:10" s="128" customFormat="1" ht="19.5" customHeight="1">
      <c r="A118" s="205" t="s">
        <v>574</v>
      </c>
      <c r="B118" s="138">
        <f aca="true" t="shared" si="21" ref="B118:H118">SUM(B119:B133)</f>
        <v>180</v>
      </c>
      <c r="C118" s="138">
        <f t="shared" si="21"/>
        <v>180</v>
      </c>
      <c r="D118" s="138">
        <f t="shared" si="21"/>
        <v>0</v>
      </c>
      <c r="E118" s="138">
        <f t="shared" si="21"/>
        <v>0</v>
      </c>
      <c r="F118" s="138">
        <f t="shared" si="21"/>
        <v>0</v>
      </c>
      <c r="G118" s="138">
        <f t="shared" si="21"/>
        <v>0</v>
      </c>
      <c r="H118" s="138">
        <f t="shared" si="21"/>
        <v>0</v>
      </c>
      <c r="I118" s="128">
        <f t="shared" si="13"/>
        <v>180</v>
      </c>
      <c r="J118" s="128">
        <f t="shared" si="14"/>
        <v>0</v>
      </c>
    </row>
    <row r="119" spans="1:10" s="128" customFormat="1" ht="19.5" customHeight="1">
      <c r="A119" s="205" t="s">
        <v>575</v>
      </c>
      <c r="B119" s="138">
        <f aca="true" t="shared" si="22" ref="B119:B133">SUM(C119:H119)</f>
        <v>180</v>
      </c>
      <c r="C119" s="138">
        <v>180</v>
      </c>
      <c r="D119" s="138"/>
      <c r="E119" s="138"/>
      <c r="F119" s="138"/>
      <c r="G119" s="138"/>
      <c r="H119" s="138"/>
      <c r="I119" s="128">
        <f t="shared" si="13"/>
        <v>180</v>
      </c>
      <c r="J119" s="128">
        <f t="shared" si="14"/>
        <v>0</v>
      </c>
    </row>
    <row r="120" spans="1:10" s="128" customFormat="1" ht="19.5" customHeight="1">
      <c r="A120" s="205" t="s">
        <v>581</v>
      </c>
      <c r="B120" s="138">
        <f t="shared" si="22"/>
        <v>0</v>
      </c>
      <c r="C120" s="138"/>
      <c r="D120" s="138"/>
      <c r="E120" s="138"/>
      <c r="F120" s="138"/>
      <c r="G120" s="138"/>
      <c r="H120" s="138"/>
      <c r="I120" s="128">
        <f t="shared" si="13"/>
        <v>0</v>
      </c>
      <c r="J120" s="128">
        <f t="shared" si="14"/>
        <v>0</v>
      </c>
    </row>
    <row r="121" spans="1:10" s="128" customFormat="1" ht="19.5" customHeight="1">
      <c r="A121" s="205" t="s">
        <v>585</v>
      </c>
      <c r="B121" s="138">
        <f t="shared" si="22"/>
        <v>0</v>
      </c>
      <c r="C121" s="138"/>
      <c r="D121" s="138"/>
      <c r="E121" s="138"/>
      <c r="F121" s="138"/>
      <c r="G121" s="138"/>
      <c r="H121" s="138"/>
      <c r="I121" s="128">
        <f t="shared" si="13"/>
        <v>0</v>
      </c>
      <c r="J121" s="128">
        <f t="shared" si="14"/>
        <v>0</v>
      </c>
    </row>
    <row r="122" spans="1:10" s="128" customFormat="1" ht="19.5" customHeight="1">
      <c r="A122" s="205" t="s">
        <v>593</v>
      </c>
      <c r="B122" s="138">
        <f t="shared" si="22"/>
        <v>0</v>
      </c>
      <c r="C122" s="138"/>
      <c r="D122" s="138"/>
      <c r="E122" s="138"/>
      <c r="F122" s="138"/>
      <c r="G122" s="138"/>
      <c r="H122" s="138"/>
      <c r="I122" s="128">
        <f t="shared" si="13"/>
        <v>0</v>
      </c>
      <c r="J122" s="128">
        <f t="shared" si="14"/>
        <v>0</v>
      </c>
    </row>
    <row r="123" spans="1:10" s="128" customFormat="1" ht="19.5" customHeight="1">
      <c r="A123" s="205" t="s">
        <v>599</v>
      </c>
      <c r="B123" s="138">
        <f t="shared" si="22"/>
        <v>0</v>
      </c>
      <c r="C123" s="138"/>
      <c r="D123" s="138"/>
      <c r="E123" s="138"/>
      <c r="F123" s="138"/>
      <c r="G123" s="138"/>
      <c r="H123" s="138"/>
      <c r="I123" s="128">
        <f t="shared" si="13"/>
        <v>0</v>
      </c>
      <c r="J123" s="128">
        <f t="shared" si="14"/>
        <v>0</v>
      </c>
    </row>
    <row r="124" spans="1:10" s="128" customFormat="1" ht="19.5" customHeight="1">
      <c r="A124" s="205" t="s">
        <v>606</v>
      </c>
      <c r="B124" s="138">
        <f t="shared" si="22"/>
        <v>0</v>
      </c>
      <c r="C124" s="138"/>
      <c r="D124" s="138"/>
      <c r="E124" s="138"/>
      <c r="F124" s="138"/>
      <c r="G124" s="138"/>
      <c r="H124" s="138"/>
      <c r="I124" s="128">
        <f t="shared" si="13"/>
        <v>0</v>
      </c>
      <c r="J124" s="128">
        <f t="shared" si="14"/>
        <v>0</v>
      </c>
    </row>
    <row r="125" spans="1:10" s="128" customFormat="1" ht="19.5" customHeight="1">
      <c r="A125" s="205" t="s">
        <v>612</v>
      </c>
      <c r="B125" s="138">
        <f t="shared" si="22"/>
        <v>0</v>
      </c>
      <c r="C125" s="138"/>
      <c r="D125" s="138"/>
      <c r="E125" s="138"/>
      <c r="F125" s="138"/>
      <c r="G125" s="138"/>
      <c r="H125" s="138"/>
      <c r="I125" s="128">
        <f t="shared" si="13"/>
        <v>0</v>
      </c>
      <c r="J125" s="128">
        <f t="shared" si="14"/>
        <v>0</v>
      </c>
    </row>
    <row r="126" spans="1:10" s="128" customFormat="1" ht="19.5" customHeight="1">
      <c r="A126" s="205" t="s">
        <v>615</v>
      </c>
      <c r="B126" s="138">
        <f t="shared" si="22"/>
        <v>0</v>
      </c>
      <c r="C126" s="138"/>
      <c r="D126" s="138"/>
      <c r="E126" s="138"/>
      <c r="F126" s="138"/>
      <c r="G126" s="138"/>
      <c r="H126" s="138"/>
      <c r="I126" s="128">
        <f t="shared" si="13"/>
        <v>0</v>
      </c>
      <c r="J126" s="128">
        <f t="shared" si="14"/>
        <v>0</v>
      </c>
    </row>
    <row r="127" spans="1:10" s="128" customFormat="1" ht="19.5" customHeight="1">
      <c r="A127" s="205" t="s">
        <v>618</v>
      </c>
      <c r="B127" s="138">
        <f t="shared" si="22"/>
        <v>0</v>
      </c>
      <c r="C127" s="138"/>
      <c r="D127" s="138"/>
      <c r="E127" s="138"/>
      <c r="F127" s="138"/>
      <c r="G127" s="138"/>
      <c r="H127" s="138"/>
      <c r="I127" s="128">
        <f t="shared" si="13"/>
        <v>0</v>
      </c>
      <c r="J127" s="128">
        <f t="shared" si="14"/>
        <v>0</v>
      </c>
    </row>
    <row r="128" spans="1:10" s="128" customFormat="1" ht="19.5" customHeight="1">
      <c r="A128" s="205" t="s">
        <v>619</v>
      </c>
      <c r="B128" s="138">
        <f t="shared" si="22"/>
        <v>0</v>
      </c>
      <c r="C128" s="138"/>
      <c r="D128" s="138"/>
      <c r="E128" s="138"/>
      <c r="F128" s="138"/>
      <c r="G128" s="138"/>
      <c r="H128" s="138"/>
      <c r="I128" s="128">
        <f t="shared" si="13"/>
        <v>0</v>
      </c>
      <c r="J128" s="128">
        <f t="shared" si="14"/>
        <v>0</v>
      </c>
    </row>
    <row r="129" spans="1:10" s="128" customFormat="1" ht="19.5" customHeight="1">
      <c r="A129" s="205" t="s">
        <v>620</v>
      </c>
      <c r="B129" s="138">
        <f t="shared" si="22"/>
        <v>0</v>
      </c>
      <c r="C129" s="138"/>
      <c r="D129" s="138"/>
      <c r="E129" s="138"/>
      <c r="F129" s="138"/>
      <c r="G129" s="138"/>
      <c r="H129" s="138"/>
      <c r="I129" s="128">
        <f t="shared" si="13"/>
        <v>0</v>
      </c>
      <c r="J129" s="128">
        <f t="shared" si="14"/>
        <v>0</v>
      </c>
    </row>
    <row r="130" spans="1:10" s="128" customFormat="1" ht="19.5" customHeight="1">
      <c r="A130" s="205" t="s">
        <v>626</v>
      </c>
      <c r="B130" s="138">
        <f t="shared" si="22"/>
        <v>0</v>
      </c>
      <c r="C130" s="138"/>
      <c r="D130" s="138"/>
      <c r="E130" s="138"/>
      <c r="F130" s="138"/>
      <c r="G130" s="138"/>
      <c r="H130" s="138"/>
      <c r="I130" s="128">
        <f t="shared" si="13"/>
        <v>0</v>
      </c>
      <c r="J130" s="128">
        <f t="shared" si="14"/>
        <v>0</v>
      </c>
    </row>
    <row r="131" spans="1:10" s="128" customFormat="1" ht="19.5" customHeight="1">
      <c r="A131" s="205" t="s">
        <v>627</v>
      </c>
      <c r="B131" s="138">
        <f t="shared" si="22"/>
        <v>0</v>
      </c>
      <c r="C131" s="138"/>
      <c r="D131" s="138"/>
      <c r="E131" s="138"/>
      <c r="F131" s="138"/>
      <c r="G131" s="138"/>
      <c r="H131" s="138"/>
      <c r="I131" s="128">
        <f t="shared" si="13"/>
        <v>0</v>
      </c>
      <c r="J131" s="128">
        <f t="shared" si="14"/>
        <v>0</v>
      </c>
    </row>
    <row r="132" spans="1:10" s="128" customFormat="1" ht="19.5" customHeight="1">
      <c r="A132" s="205" t="s">
        <v>628</v>
      </c>
      <c r="B132" s="138">
        <f t="shared" si="22"/>
        <v>0</v>
      </c>
      <c r="C132" s="138"/>
      <c r="D132" s="138"/>
      <c r="E132" s="138"/>
      <c r="F132" s="138"/>
      <c r="G132" s="138"/>
      <c r="H132" s="138"/>
      <c r="I132" s="128">
        <f t="shared" si="13"/>
        <v>0</v>
      </c>
      <c r="J132" s="128">
        <f t="shared" si="14"/>
        <v>0</v>
      </c>
    </row>
    <row r="133" spans="1:10" s="128" customFormat="1" ht="19.5" customHeight="1">
      <c r="A133" s="205" t="s">
        <v>638</v>
      </c>
      <c r="B133" s="138">
        <f t="shared" si="22"/>
        <v>0</v>
      </c>
      <c r="C133" s="138"/>
      <c r="D133" s="138"/>
      <c r="E133" s="138"/>
      <c r="F133" s="138"/>
      <c r="G133" s="138"/>
      <c r="H133" s="138"/>
      <c r="I133" s="128">
        <f t="shared" si="13"/>
        <v>0</v>
      </c>
      <c r="J133" s="128">
        <f t="shared" si="14"/>
        <v>0</v>
      </c>
    </row>
    <row r="134" spans="1:10" s="128" customFormat="1" ht="19.5" customHeight="1">
      <c r="A134" s="205" t="s">
        <v>639</v>
      </c>
      <c r="B134" s="138">
        <f aca="true" t="shared" si="23" ref="B134:H134">SUM(B135:B140)</f>
        <v>520</v>
      </c>
      <c r="C134" s="138">
        <f t="shared" si="23"/>
        <v>520</v>
      </c>
      <c r="D134" s="138">
        <f t="shared" si="23"/>
        <v>0</v>
      </c>
      <c r="E134" s="138">
        <f t="shared" si="23"/>
        <v>0</v>
      </c>
      <c r="F134" s="138">
        <f t="shared" si="23"/>
        <v>0</v>
      </c>
      <c r="G134" s="138">
        <f t="shared" si="23"/>
        <v>0</v>
      </c>
      <c r="H134" s="138">
        <f t="shared" si="23"/>
        <v>0</v>
      </c>
      <c r="I134" s="128">
        <f t="shared" si="13"/>
        <v>520</v>
      </c>
      <c r="J134" s="128">
        <f t="shared" si="14"/>
        <v>0</v>
      </c>
    </row>
    <row r="135" spans="1:10" s="128" customFormat="1" ht="19.5" customHeight="1">
      <c r="A135" s="205" t="s">
        <v>640</v>
      </c>
      <c r="B135" s="138">
        <f aca="true" t="shared" si="24" ref="B135:B140">SUM(C135:H135)</f>
        <v>520</v>
      </c>
      <c r="C135" s="138">
        <v>520</v>
      </c>
      <c r="D135" s="138"/>
      <c r="E135" s="138"/>
      <c r="F135" s="138"/>
      <c r="G135" s="138"/>
      <c r="H135" s="138"/>
      <c r="I135" s="128">
        <f aca="true" t="shared" si="25" ref="I135:I198">SUM(C135:D135)</f>
        <v>520</v>
      </c>
      <c r="J135" s="128">
        <f aca="true" t="shared" si="26" ref="J135:J198">B135-I135</f>
        <v>0</v>
      </c>
    </row>
    <row r="136" spans="1:10" s="128" customFormat="1" ht="19.5" customHeight="1">
      <c r="A136" s="205" t="s">
        <v>651</v>
      </c>
      <c r="B136" s="138">
        <f t="shared" si="24"/>
        <v>0</v>
      </c>
      <c r="C136" s="138"/>
      <c r="D136" s="138"/>
      <c r="E136" s="138"/>
      <c r="F136" s="138"/>
      <c r="G136" s="138"/>
      <c r="H136" s="138"/>
      <c r="I136" s="128">
        <f t="shared" si="25"/>
        <v>0</v>
      </c>
      <c r="J136" s="128">
        <f t="shared" si="26"/>
        <v>0</v>
      </c>
    </row>
    <row r="137" spans="1:10" s="128" customFormat="1" ht="19.5" customHeight="1">
      <c r="A137" s="205" t="s">
        <v>652</v>
      </c>
      <c r="B137" s="138">
        <f t="shared" si="24"/>
        <v>0</v>
      </c>
      <c r="C137" s="138"/>
      <c r="D137" s="138"/>
      <c r="E137" s="138"/>
      <c r="F137" s="138"/>
      <c r="G137" s="138"/>
      <c r="H137" s="138"/>
      <c r="I137" s="128">
        <f t="shared" si="25"/>
        <v>0</v>
      </c>
      <c r="J137" s="128">
        <f t="shared" si="26"/>
        <v>0</v>
      </c>
    </row>
    <row r="138" spans="1:10" s="128" customFormat="1" ht="19.5" customHeight="1">
      <c r="A138" s="205" t="s">
        <v>655</v>
      </c>
      <c r="B138" s="138">
        <f t="shared" si="24"/>
        <v>0</v>
      </c>
      <c r="C138" s="138"/>
      <c r="D138" s="138"/>
      <c r="E138" s="138"/>
      <c r="F138" s="138"/>
      <c r="G138" s="138"/>
      <c r="H138" s="138"/>
      <c r="I138" s="128">
        <f t="shared" si="25"/>
        <v>0</v>
      </c>
      <c r="J138" s="128">
        <f t="shared" si="26"/>
        <v>0</v>
      </c>
    </row>
    <row r="139" spans="1:10" s="128" customFormat="1" ht="19.5" customHeight="1">
      <c r="A139" s="205" t="s">
        <v>656</v>
      </c>
      <c r="B139" s="138">
        <f t="shared" si="24"/>
        <v>0</v>
      </c>
      <c r="C139" s="138"/>
      <c r="D139" s="138"/>
      <c r="E139" s="138"/>
      <c r="F139" s="138"/>
      <c r="G139" s="138"/>
      <c r="H139" s="138"/>
      <c r="I139" s="128">
        <f t="shared" si="25"/>
        <v>0</v>
      </c>
      <c r="J139" s="128">
        <f t="shared" si="26"/>
        <v>0</v>
      </c>
    </row>
    <row r="140" spans="1:10" s="128" customFormat="1" ht="19.5" customHeight="1">
      <c r="A140" s="205" t="s">
        <v>657</v>
      </c>
      <c r="B140" s="138">
        <f t="shared" si="24"/>
        <v>0</v>
      </c>
      <c r="C140" s="138"/>
      <c r="D140" s="138"/>
      <c r="E140" s="138"/>
      <c r="F140" s="138"/>
      <c r="G140" s="138"/>
      <c r="H140" s="138"/>
      <c r="I140" s="128">
        <f t="shared" si="25"/>
        <v>0</v>
      </c>
      <c r="J140" s="128">
        <f t="shared" si="26"/>
        <v>0</v>
      </c>
    </row>
    <row r="141" spans="1:10" s="128" customFormat="1" ht="19.5" customHeight="1">
      <c r="A141" s="205" t="s">
        <v>658</v>
      </c>
      <c r="B141" s="138">
        <f aca="true" t="shared" si="27" ref="B141:H141">SUM(B142:B151)</f>
        <v>78779</v>
      </c>
      <c r="C141" s="138">
        <f t="shared" si="27"/>
        <v>66850</v>
      </c>
      <c r="D141" s="138">
        <f t="shared" si="27"/>
        <v>11929</v>
      </c>
      <c r="E141" s="138">
        <f t="shared" si="27"/>
        <v>0</v>
      </c>
      <c r="F141" s="138">
        <f t="shared" si="27"/>
        <v>0</v>
      </c>
      <c r="G141" s="138">
        <f t="shared" si="27"/>
        <v>0</v>
      </c>
      <c r="H141" s="138">
        <f t="shared" si="27"/>
        <v>0</v>
      </c>
      <c r="I141" s="128">
        <f t="shared" si="25"/>
        <v>78779</v>
      </c>
      <c r="J141" s="128">
        <f t="shared" si="26"/>
        <v>0</v>
      </c>
    </row>
    <row r="142" spans="1:10" s="128" customFormat="1" ht="19.5" customHeight="1">
      <c r="A142" s="205" t="s">
        <v>659</v>
      </c>
      <c r="B142" s="138">
        <f aca="true" t="shared" si="28" ref="B142:B151">SUM(C142:H142)</f>
        <v>7031</v>
      </c>
      <c r="C142" s="138">
        <v>2800</v>
      </c>
      <c r="D142" s="138">
        <v>4231</v>
      </c>
      <c r="E142" s="138"/>
      <c r="F142" s="138"/>
      <c r="G142" s="138"/>
      <c r="H142" s="138"/>
      <c r="I142" s="128">
        <f t="shared" si="25"/>
        <v>7031</v>
      </c>
      <c r="J142" s="128">
        <f t="shared" si="26"/>
        <v>0</v>
      </c>
    </row>
    <row r="143" spans="1:10" s="128" customFormat="1" ht="19.5" customHeight="1">
      <c r="A143" s="205" t="s">
        <v>681</v>
      </c>
      <c r="B143" s="138">
        <f t="shared" si="28"/>
        <v>5256</v>
      </c>
      <c r="C143" s="138">
        <v>1370</v>
      </c>
      <c r="D143" s="138">
        <v>3886</v>
      </c>
      <c r="E143" s="138"/>
      <c r="F143" s="138"/>
      <c r="G143" s="138"/>
      <c r="H143" s="138"/>
      <c r="I143" s="128">
        <f t="shared" si="25"/>
        <v>5256</v>
      </c>
      <c r="J143" s="128">
        <f t="shared" si="26"/>
        <v>0</v>
      </c>
    </row>
    <row r="144" spans="1:10" s="128" customFormat="1" ht="19.5" customHeight="1">
      <c r="A144" s="205" t="s">
        <v>703</v>
      </c>
      <c r="B144" s="138">
        <f t="shared" si="28"/>
        <v>3269</v>
      </c>
      <c r="C144" s="138"/>
      <c r="D144" s="138">
        <v>3269</v>
      </c>
      <c r="E144" s="138"/>
      <c r="F144" s="138"/>
      <c r="G144" s="138"/>
      <c r="H144" s="138"/>
      <c r="I144" s="128">
        <f t="shared" si="25"/>
        <v>3269</v>
      </c>
      <c r="J144" s="128">
        <f t="shared" si="26"/>
        <v>0</v>
      </c>
    </row>
    <row r="145" spans="1:10" s="128" customFormat="1" ht="19.5" customHeight="1">
      <c r="A145" s="205" t="s">
        <v>725</v>
      </c>
      <c r="B145" s="138">
        <f t="shared" si="28"/>
        <v>0</v>
      </c>
      <c r="C145" s="138"/>
      <c r="D145" s="138"/>
      <c r="E145" s="138"/>
      <c r="F145" s="138"/>
      <c r="G145" s="138"/>
      <c r="H145" s="138"/>
      <c r="I145" s="128">
        <f t="shared" si="25"/>
        <v>0</v>
      </c>
      <c r="J145" s="128">
        <f t="shared" si="26"/>
        <v>0</v>
      </c>
    </row>
    <row r="146" spans="1:10" s="128" customFormat="1" ht="19.5" customHeight="1">
      <c r="A146" s="205" t="s">
        <v>733</v>
      </c>
      <c r="B146" s="138">
        <f t="shared" si="28"/>
        <v>62297</v>
      </c>
      <c r="C146" s="138">
        <v>62297</v>
      </c>
      <c r="D146" s="138"/>
      <c r="E146" s="138"/>
      <c r="F146" s="138"/>
      <c r="G146" s="138"/>
      <c r="H146" s="138"/>
      <c r="I146" s="128">
        <f t="shared" si="25"/>
        <v>62297</v>
      </c>
      <c r="J146" s="128">
        <f t="shared" si="26"/>
        <v>0</v>
      </c>
    </row>
    <row r="147" spans="1:10" s="128" customFormat="1" ht="19.5" customHeight="1">
      <c r="A147" s="205" t="s">
        <v>741</v>
      </c>
      <c r="B147" s="138">
        <f t="shared" si="28"/>
        <v>126</v>
      </c>
      <c r="C147" s="138"/>
      <c r="D147" s="138">
        <v>126</v>
      </c>
      <c r="E147" s="138"/>
      <c r="F147" s="138"/>
      <c r="G147" s="138"/>
      <c r="H147" s="138"/>
      <c r="I147" s="128">
        <f t="shared" si="25"/>
        <v>126</v>
      </c>
      <c r="J147" s="128">
        <f t="shared" si="26"/>
        <v>0</v>
      </c>
    </row>
    <row r="148" spans="1:10" s="128" customFormat="1" ht="19.5" customHeight="1">
      <c r="A148" s="205" t="s">
        <v>747</v>
      </c>
      <c r="B148" s="138">
        <f t="shared" si="28"/>
        <v>383</v>
      </c>
      <c r="C148" s="138">
        <v>383</v>
      </c>
      <c r="D148" s="138"/>
      <c r="E148" s="138"/>
      <c r="F148" s="138"/>
      <c r="G148" s="138"/>
      <c r="H148" s="138"/>
      <c r="I148" s="128">
        <f t="shared" si="25"/>
        <v>383</v>
      </c>
      <c r="J148" s="128">
        <f t="shared" si="26"/>
        <v>0</v>
      </c>
    </row>
    <row r="149" spans="1:10" s="128" customFormat="1" ht="19.5" customHeight="1">
      <c r="A149" s="205" t="s">
        <v>754</v>
      </c>
      <c r="B149" s="138">
        <f t="shared" si="28"/>
        <v>417</v>
      </c>
      <c r="C149" s="138"/>
      <c r="D149" s="138">
        <v>417</v>
      </c>
      <c r="E149" s="138"/>
      <c r="F149" s="138"/>
      <c r="G149" s="138"/>
      <c r="H149" s="138"/>
      <c r="I149" s="128">
        <f t="shared" si="25"/>
        <v>417</v>
      </c>
      <c r="J149" s="128">
        <f t="shared" si="26"/>
        <v>0</v>
      </c>
    </row>
    <row r="150" spans="1:10" s="128" customFormat="1" ht="19.5" customHeight="1">
      <c r="A150" s="205" t="s">
        <v>761</v>
      </c>
      <c r="B150" s="138">
        <f t="shared" si="28"/>
        <v>0</v>
      </c>
      <c r="C150" s="138"/>
      <c r="D150" s="138"/>
      <c r="E150" s="138"/>
      <c r="F150" s="138"/>
      <c r="G150" s="138"/>
      <c r="H150" s="138"/>
      <c r="I150" s="128">
        <f t="shared" si="25"/>
        <v>0</v>
      </c>
      <c r="J150" s="128">
        <f t="shared" si="26"/>
        <v>0</v>
      </c>
    </row>
    <row r="151" spans="1:10" s="128" customFormat="1" ht="19.5" customHeight="1">
      <c r="A151" s="205" t="s">
        <v>764</v>
      </c>
      <c r="B151" s="138">
        <f t="shared" si="28"/>
        <v>0</v>
      </c>
      <c r="C151" s="138"/>
      <c r="D151" s="138"/>
      <c r="E151" s="138"/>
      <c r="F151" s="138"/>
      <c r="G151" s="138"/>
      <c r="H151" s="138"/>
      <c r="I151" s="128">
        <f t="shared" si="25"/>
        <v>0</v>
      </c>
      <c r="J151" s="128">
        <f t="shared" si="26"/>
        <v>0</v>
      </c>
    </row>
    <row r="152" spans="1:10" s="128" customFormat="1" ht="19.5" customHeight="1">
      <c r="A152" s="205" t="s">
        <v>767</v>
      </c>
      <c r="B152" s="138">
        <f aca="true" t="shared" si="29" ref="B152:H152">SUM(B153:B159)</f>
        <v>8244</v>
      </c>
      <c r="C152" s="138">
        <f t="shared" si="29"/>
        <v>300</v>
      </c>
      <c r="D152" s="138">
        <f t="shared" si="29"/>
        <v>7944</v>
      </c>
      <c r="E152" s="138">
        <f t="shared" si="29"/>
        <v>0</v>
      </c>
      <c r="F152" s="138">
        <f t="shared" si="29"/>
        <v>0</v>
      </c>
      <c r="G152" s="138">
        <f t="shared" si="29"/>
        <v>0</v>
      </c>
      <c r="H152" s="138">
        <f t="shared" si="29"/>
        <v>0</v>
      </c>
      <c r="I152" s="128">
        <f t="shared" si="25"/>
        <v>8244</v>
      </c>
      <c r="J152" s="128">
        <f t="shared" si="26"/>
        <v>0</v>
      </c>
    </row>
    <row r="153" spans="1:10" s="128" customFormat="1" ht="19.5" customHeight="1">
      <c r="A153" s="205" t="s">
        <v>768</v>
      </c>
      <c r="B153" s="138">
        <f aca="true" t="shared" si="30" ref="B153:B159">SUM(C153:H153)</f>
        <v>300</v>
      </c>
      <c r="C153" s="138">
        <v>300</v>
      </c>
      <c r="D153" s="138"/>
      <c r="E153" s="138"/>
      <c r="F153" s="138"/>
      <c r="G153" s="138"/>
      <c r="H153" s="138"/>
      <c r="I153" s="128">
        <f t="shared" si="25"/>
        <v>300</v>
      </c>
      <c r="J153" s="128">
        <f t="shared" si="26"/>
        <v>0</v>
      </c>
    </row>
    <row r="154" spans="1:10" s="128" customFormat="1" ht="19.5" customHeight="1">
      <c r="A154" s="205" t="s">
        <v>788</v>
      </c>
      <c r="B154" s="138">
        <f t="shared" si="30"/>
        <v>0</v>
      </c>
      <c r="C154" s="138"/>
      <c r="D154" s="138"/>
      <c r="E154" s="138"/>
      <c r="F154" s="138"/>
      <c r="G154" s="138"/>
      <c r="H154" s="138"/>
      <c r="I154" s="128">
        <f t="shared" si="25"/>
        <v>0</v>
      </c>
      <c r="J154" s="128">
        <f t="shared" si="26"/>
        <v>0</v>
      </c>
    </row>
    <row r="155" spans="1:10" s="128" customFormat="1" ht="19.5" customHeight="1">
      <c r="A155" s="205" t="s">
        <v>795</v>
      </c>
      <c r="B155" s="138">
        <f t="shared" si="30"/>
        <v>0</v>
      </c>
      <c r="C155" s="138"/>
      <c r="D155" s="138"/>
      <c r="E155" s="138"/>
      <c r="F155" s="138"/>
      <c r="G155" s="138"/>
      <c r="H155" s="138"/>
      <c r="I155" s="128">
        <f t="shared" si="25"/>
        <v>0</v>
      </c>
      <c r="J155" s="128">
        <f t="shared" si="26"/>
        <v>0</v>
      </c>
    </row>
    <row r="156" spans="1:10" s="128" customFormat="1" ht="19.5" customHeight="1">
      <c r="A156" s="205" t="s">
        <v>802</v>
      </c>
      <c r="B156" s="138">
        <f t="shared" si="30"/>
        <v>6</v>
      </c>
      <c r="C156" s="138"/>
      <c r="D156" s="138">
        <v>6</v>
      </c>
      <c r="E156" s="138"/>
      <c r="F156" s="138"/>
      <c r="G156" s="138"/>
      <c r="H156" s="138"/>
      <c r="I156" s="128">
        <f t="shared" si="25"/>
        <v>6</v>
      </c>
      <c r="J156" s="128">
        <f t="shared" si="26"/>
        <v>0</v>
      </c>
    </row>
    <row r="157" spans="1:10" s="128" customFormat="1" ht="19.5" customHeight="1">
      <c r="A157" s="205" t="s">
        <v>807</v>
      </c>
      <c r="B157" s="138">
        <f t="shared" si="30"/>
        <v>0</v>
      </c>
      <c r="C157" s="138"/>
      <c r="D157" s="138"/>
      <c r="E157" s="138"/>
      <c r="F157" s="138"/>
      <c r="G157" s="138"/>
      <c r="H157" s="138"/>
      <c r="I157" s="128">
        <f t="shared" si="25"/>
        <v>0</v>
      </c>
      <c r="J157" s="128">
        <f t="shared" si="26"/>
        <v>0</v>
      </c>
    </row>
    <row r="158" spans="1:10" s="128" customFormat="1" ht="19.5" customHeight="1">
      <c r="A158" s="205" t="s">
        <v>810</v>
      </c>
      <c r="B158" s="138">
        <f t="shared" si="30"/>
        <v>7938</v>
      </c>
      <c r="C158" s="138"/>
      <c r="D158" s="138">
        <v>7938</v>
      </c>
      <c r="E158" s="138"/>
      <c r="F158" s="138"/>
      <c r="G158" s="138"/>
      <c r="H158" s="138"/>
      <c r="I158" s="128">
        <f t="shared" si="25"/>
        <v>7938</v>
      </c>
      <c r="J158" s="128">
        <f t="shared" si="26"/>
        <v>0</v>
      </c>
    </row>
    <row r="159" spans="1:10" s="128" customFormat="1" ht="19.5" customHeight="1">
      <c r="A159" s="205" t="s">
        <v>815</v>
      </c>
      <c r="B159" s="138">
        <f t="shared" si="30"/>
        <v>0</v>
      </c>
      <c r="C159" s="138"/>
      <c r="D159" s="138"/>
      <c r="E159" s="138"/>
      <c r="F159" s="138"/>
      <c r="G159" s="138"/>
      <c r="H159" s="138"/>
      <c r="I159" s="128">
        <f t="shared" si="25"/>
        <v>0</v>
      </c>
      <c r="J159" s="128">
        <f t="shared" si="26"/>
        <v>0</v>
      </c>
    </row>
    <row r="160" spans="1:10" s="128" customFormat="1" ht="19.5" customHeight="1">
      <c r="A160" s="205" t="s">
        <v>818</v>
      </c>
      <c r="B160" s="138">
        <f aca="true" t="shared" si="31" ref="B160:H160">SUM(B161:B167)</f>
        <v>610</v>
      </c>
      <c r="C160" s="138">
        <f t="shared" si="31"/>
        <v>490</v>
      </c>
      <c r="D160" s="138">
        <f t="shared" si="31"/>
        <v>120</v>
      </c>
      <c r="E160" s="138">
        <f t="shared" si="31"/>
        <v>0</v>
      </c>
      <c r="F160" s="138">
        <f t="shared" si="31"/>
        <v>0</v>
      </c>
      <c r="G160" s="138">
        <f t="shared" si="31"/>
        <v>0</v>
      </c>
      <c r="H160" s="138">
        <f t="shared" si="31"/>
        <v>0</v>
      </c>
      <c r="I160" s="128">
        <f t="shared" si="25"/>
        <v>610</v>
      </c>
      <c r="J160" s="128">
        <f t="shared" si="26"/>
        <v>0</v>
      </c>
    </row>
    <row r="161" spans="1:10" s="128" customFormat="1" ht="19.5" customHeight="1">
      <c r="A161" s="205" t="s">
        <v>819</v>
      </c>
      <c r="B161" s="138">
        <f aca="true" t="shared" si="32" ref="B161:B167">SUM(C161:H161)</f>
        <v>0</v>
      </c>
      <c r="C161" s="138"/>
      <c r="D161" s="138"/>
      <c r="E161" s="138"/>
      <c r="F161" s="138"/>
      <c r="G161" s="138"/>
      <c r="H161" s="138"/>
      <c r="I161" s="128">
        <f t="shared" si="25"/>
        <v>0</v>
      </c>
      <c r="J161" s="128">
        <f t="shared" si="26"/>
        <v>0</v>
      </c>
    </row>
    <row r="162" spans="1:10" s="128" customFormat="1" ht="19.5" customHeight="1">
      <c r="A162" s="205" t="s">
        <v>826</v>
      </c>
      <c r="B162" s="138">
        <f t="shared" si="32"/>
        <v>0</v>
      </c>
      <c r="C162" s="138"/>
      <c r="D162" s="138"/>
      <c r="E162" s="138"/>
      <c r="F162" s="138"/>
      <c r="G162" s="138"/>
      <c r="H162" s="138"/>
      <c r="I162" s="128">
        <f t="shared" si="25"/>
        <v>0</v>
      </c>
      <c r="J162" s="128">
        <f t="shared" si="26"/>
        <v>0</v>
      </c>
    </row>
    <row r="163" spans="1:10" s="128" customFormat="1" ht="19.5" customHeight="1">
      <c r="A163" s="205" t="s">
        <v>839</v>
      </c>
      <c r="B163" s="138">
        <f t="shared" si="32"/>
        <v>0</v>
      </c>
      <c r="C163" s="138"/>
      <c r="D163" s="138"/>
      <c r="E163" s="138"/>
      <c r="F163" s="138"/>
      <c r="G163" s="138"/>
      <c r="H163" s="138"/>
      <c r="I163" s="128">
        <f t="shared" si="25"/>
        <v>0</v>
      </c>
      <c r="J163" s="128">
        <f t="shared" si="26"/>
        <v>0</v>
      </c>
    </row>
    <row r="164" spans="1:10" s="128" customFormat="1" ht="19.5" customHeight="1">
      <c r="A164" s="205" t="s">
        <v>841</v>
      </c>
      <c r="B164" s="138">
        <f t="shared" si="32"/>
        <v>490</v>
      </c>
      <c r="C164" s="138">
        <v>490</v>
      </c>
      <c r="D164" s="138"/>
      <c r="E164" s="138"/>
      <c r="F164" s="138"/>
      <c r="G164" s="138"/>
      <c r="H164" s="138"/>
      <c r="I164" s="128">
        <f t="shared" si="25"/>
        <v>490</v>
      </c>
      <c r="J164" s="128">
        <f t="shared" si="26"/>
        <v>0</v>
      </c>
    </row>
    <row r="165" spans="1:10" s="128" customFormat="1" ht="19.5" customHeight="1">
      <c r="A165" s="205" t="s">
        <v>851</v>
      </c>
      <c r="B165" s="138">
        <f t="shared" si="32"/>
        <v>0</v>
      </c>
      <c r="C165" s="138"/>
      <c r="D165" s="138"/>
      <c r="E165" s="138"/>
      <c r="F165" s="138"/>
      <c r="G165" s="138"/>
      <c r="H165" s="138"/>
      <c r="I165" s="128">
        <f t="shared" si="25"/>
        <v>0</v>
      </c>
      <c r="J165" s="128">
        <f t="shared" si="26"/>
        <v>0</v>
      </c>
    </row>
    <row r="166" spans="1:10" s="128" customFormat="1" ht="19.5" customHeight="1">
      <c r="A166" s="205" t="s">
        <v>855</v>
      </c>
      <c r="B166" s="138">
        <f t="shared" si="32"/>
        <v>120</v>
      </c>
      <c r="C166" s="138"/>
      <c r="D166" s="138">
        <v>120</v>
      </c>
      <c r="E166" s="138"/>
      <c r="F166" s="138"/>
      <c r="G166" s="138"/>
      <c r="H166" s="138"/>
      <c r="I166" s="128">
        <f t="shared" si="25"/>
        <v>120</v>
      </c>
      <c r="J166" s="128">
        <f t="shared" si="26"/>
        <v>0</v>
      </c>
    </row>
    <row r="167" spans="1:10" s="128" customFormat="1" ht="19.5" customHeight="1">
      <c r="A167" s="205" t="s">
        <v>859</v>
      </c>
      <c r="B167" s="138">
        <f t="shared" si="32"/>
        <v>0</v>
      </c>
      <c r="C167" s="138"/>
      <c r="D167" s="138"/>
      <c r="E167" s="138"/>
      <c r="F167" s="138"/>
      <c r="G167" s="138"/>
      <c r="H167" s="138"/>
      <c r="I167" s="128">
        <f t="shared" si="25"/>
        <v>0</v>
      </c>
      <c r="J167" s="128">
        <f t="shared" si="26"/>
        <v>0</v>
      </c>
    </row>
    <row r="168" spans="1:10" s="128" customFormat="1" ht="19.5" customHeight="1">
      <c r="A168" s="205" t="s">
        <v>865</v>
      </c>
      <c r="B168" s="138">
        <f aca="true" t="shared" si="33" ref="B168:H168">SUM(B169:B171)</f>
        <v>55</v>
      </c>
      <c r="C168" s="138">
        <f t="shared" si="33"/>
        <v>55</v>
      </c>
      <c r="D168" s="138">
        <f t="shared" si="33"/>
        <v>0</v>
      </c>
      <c r="E168" s="138">
        <f t="shared" si="33"/>
        <v>0</v>
      </c>
      <c r="F168" s="138">
        <f t="shared" si="33"/>
        <v>0</v>
      </c>
      <c r="G168" s="138">
        <f t="shared" si="33"/>
        <v>0</v>
      </c>
      <c r="H168" s="138">
        <f t="shared" si="33"/>
        <v>0</v>
      </c>
      <c r="I168" s="128">
        <f t="shared" si="25"/>
        <v>55</v>
      </c>
      <c r="J168" s="128">
        <f t="shared" si="26"/>
        <v>0</v>
      </c>
    </row>
    <row r="169" spans="1:10" s="128" customFormat="1" ht="19.5" customHeight="1">
      <c r="A169" s="205" t="s">
        <v>866</v>
      </c>
      <c r="B169" s="138">
        <f aca="true" t="shared" si="34" ref="B169:B171">SUM(C169:H169)</f>
        <v>55</v>
      </c>
      <c r="C169" s="138">
        <v>55</v>
      </c>
      <c r="D169" s="138"/>
      <c r="E169" s="138"/>
      <c r="F169" s="138"/>
      <c r="G169" s="138"/>
      <c r="H169" s="138"/>
      <c r="I169" s="128">
        <f t="shared" si="25"/>
        <v>55</v>
      </c>
      <c r="J169" s="128">
        <f t="shared" si="26"/>
        <v>0</v>
      </c>
    </row>
    <row r="170" spans="1:10" s="128" customFormat="1" ht="19.5" customHeight="1">
      <c r="A170" s="205" t="s">
        <v>872</v>
      </c>
      <c r="B170" s="138">
        <f t="shared" si="34"/>
        <v>0</v>
      </c>
      <c r="C170" s="138"/>
      <c r="D170" s="138"/>
      <c r="E170" s="138"/>
      <c r="F170" s="138"/>
      <c r="G170" s="138"/>
      <c r="H170" s="138"/>
      <c r="I170" s="128">
        <f t="shared" si="25"/>
        <v>0</v>
      </c>
      <c r="J170" s="128">
        <f t="shared" si="26"/>
        <v>0</v>
      </c>
    </row>
    <row r="171" spans="1:10" s="128" customFormat="1" ht="19.5" customHeight="1">
      <c r="A171" s="205" t="s">
        <v>875</v>
      </c>
      <c r="B171" s="138">
        <f t="shared" si="34"/>
        <v>0</v>
      </c>
      <c r="C171" s="138"/>
      <c r="D171" s="138"/>
      <c r="E171" s="138"/>
      <c r="F171" s="138"/>
      <c r="G171" s="138"/>
      <c r="H171" s="138"/>
      <c r="I171" s="128">
        <f t="shared" si="25"/>
        <v>0</v>
      </c>
      <c r="J171" s="128">
        <f t="shared" si="26"/>
        <v>0</v>
      </c>
    </row>
    <row r="172" spans="1:10" s="128" customFormat="1" ht="19.5" customHeight="1">
      <c r="A172" s="205" t="s">
        <v>878</v>
      </c>
      <c r="B172" s="138">
        <f aca="true" t="shared" si="35" ref="B172:H172">SUM(B173:B175)</f>
        <v>0</v>
      </c>
      <c r="C172" s="138">
        <f t="shared" si="35"/>
        <v>0</v>
      </c>
      <c r="D172" s="138">
        <f t="shared" si="35"/>
        <v>0</v>
      </c>
      <c r="E172" s="138">
        <f t="shared" si="35"/>
        <v>0</v>
      </c>
      <c r="F172" s="138">
        <f t="shared" si="35"/>
        <v>0</v>
      </c>
      <c r="G172" s="138">
        <f t="shared" si="35"/>
        <v>0</v>
      </c>
      <c r="H172" s="138">
        <f t="shared" si="35"/>
        <v>0</v>
      </c>
      <c r="I172" s="128">
        <f t="shared" si="25"/>
        <v>0</v>
      </c>
      <c r="J172" s="128">
        <f t="shared" si="26"/>
        <v>0</v>
      </c>
    </row>
    <row r="173" spans="1:10" s="128" customFormat="1" ht="19.5" customHeight="1">
      <c r="A173" s="205" t="s">
        <v>879</v>
      </c>
      <c r="B173" s="205">
        <f aca="true" t="shared" si="36" ref="B173:B175">SUM(C173:H173)</f>
        <v>0</v>
      </c>
      <c r="C173" s="138"/>
      <c r="D173" s="138"/>
      <c r="E173" s="138"/>
      <c r="F173" s="138"/>
      <c r="G173" s="138"/>
      <c r="H173" s="138"/>
      <c r="I173" s="128">
        <f t="shared" si="25"/>
        <v>0</v>
      </c>
      <c r="J173" s="128">
        <f t="shared" si="26"/>
        <v>0</v>
      </c>
    </row>
    <row r="174" spans="1:10" s="128" customFormat="1" ht="19.5" customHeight="1">
      <c r="A174" s="205" t="s">
        <v>882</v>
      </c>
      <c r="B174" s="205">
        <f t="shared" si="36"/>
        <v>0</v>
      </c>
      <c r="C174" s="138"/>
      <c r="D174" s="138"/>
      <c r="E174" s="138"/>
      <c r="F174" s="138"/>
      <c r="G174" s="138"/>
      <c r="H174" s="138"/>
      <c r="I174" s="128">
        <f t="shared" si="25"/>
        <v>0</v>
      </c>
      <c r="J174" s="128">
        <f t="shared" si="26"/>
        <v>0</v>
      </c>
    </row>
    <row r="175" spans="1:10" s="128" customFormat="1" ht="19.5" customHeight="1">
      <c r="A175" s="205" t="s">
        <v>888</v>
      </c>
      <c r="B175" s="205">
        <f t="shared" si="36"/>
        <v>0</v>
      </c>
      <c r="C175" s="138"/>
      <c r="D175" s="138"/>
      <c r="E175" s="138"/>
      <c r="F175" s="138"/>
      <c r="G175" s="138"/>
      <c r="H175" s="138"/>
      <c r="I175" s="128">
        <f t="shared" si="25"/>
        <v>0</v>
      </c>
      <c r="J175" s="128">
        <f t="shared" si="26"/>
        <v>0</v>
      </c>
    </row>
    <row r="176" spans="1:10" s="128" customFormat="1" ht="19.5" customHeight="1">
      <c r="A176" s="205" t="s">
        <v>889</v>
      </c>
      <c r="B176" s="138">
        <f aca="true" t="shared" si="37" ref="B176:H176">SUM(B177:B185)</f>
        <v>0</v>
      </c>
      <c r="C176" s="138">
        <f t="shared" si="37"/>
        <v>0</v>
      </c>
      <c r="D176" s="138">
        <f t="shared" si="37"/>
        <v>0</v>
      </c>
      <c r="E176" s="138">
        <f t="shared" si="37"/>
        <v>0</v>
      </c>
      <c r="F176" s="138">
        <f t="shared" si="37"/>
        <v>0</v>
      </c>
      <c r="G176" s="138">
        <f t="shared" si="37"/>
        <v>0</v>
      </c>
      <c r="H176" s="138">
        <f t="shared" si="37"/>
        <v>0</v>
      </c>
      <c r="I176" s="128">
        <f t="shared" si="25"/>
        <v>0</v>
      </c>
      <c r="J176" s="128">
        <f t="shared" si="26"/>
        <v>0</v>
      </c>
    </row>
    <row r="177" spans="1:10" s="128" customFormat="1" ht="19.5" customHeight="1">
      <c r="A177" s="205" t="s">
        <v>890</v>
      </c>
      <c r="B177" s="138">
        <f aca="true" t="shared" si="38" ref="B177:B185">SUM(C177:H177)</f>
        <v>0</v>
      </c>
      <c r="C177" s="138"/>
      <c r="D177" s="138"/>
      <c r="E177" s="138"/>
      <c r="F177" s="138"/>
      <c r="G177" s="138"/>
      <c r="H177" s="138"/>
      <c r="I177" s="128">
        <f t="shared" si="25"/>
        <v>0</v>
      </c>
      <c r="J177" s="128">
        <f t="shared" si="26"/>
        <v>0</v>
      </c>
    </row>
    <row r="178" spans="1:10" s="128" customFormat="1" ht="19.5" customHeight="1">
      <c r="A178" s="205" t="s">
        <v>891</v>
      </c>
      <c r="B178" s="138">
        <f t="shared" si="38"/>
        <v>0</v>
      </c>
      <c r="C178" s="138"/>
      <c r="D178" s="138"/>
      <c r="E178" s="138"/>
      <c r="F178" s="138"/>
      <c r="G178" s="138"/>
      <c r="H178" s="138"/>
      <c r="I178" s="128">
        <f t="shared" si="25"/>
        <v>0</v>
      </c>
      <c r="J178" s="128">
        <f t="shared" si="26"/>
        <v>0</v>
      </c>
    </row>
    <row r="179" spans="1:10" s="128" customFormat="1" ht="19.5" customHeight="1">
      <c r="A179" s="205" t="s">
        <v>892</v>
      </c>
      <c r="B179" s="138">
        <f t="shared" si="38"/>
        <v>0</v>
      </c>
      <c r="C179" s="138"/>
      <c r="D179" s="138"/>
      <c r="E179" s="138"/>
      <c r="F179" s="138"/>
      <c r="G179" s="138"/>
      <c r="H179" s="138"/>
      <c r="I179" s="128">
        <f t="shared" si="25"/>
        <v>0</v>
      </c>
      <c r="J179" s="128">
        <f t="shared" si="26"/>
        <v>0</v>
      </c>
    </row>
    <row r="180" spans="1:10" s="128" customFormat="1" ht="19.5" customHeight="1">
      <c r="A180" s="205" t="s">
        <v>893</v>
      </c>
      <c r="B180" s="138">
        <f t="shared" si="38"/>
        <v>0</v>
      </c>
      <c r="C180" s="138"/>
      <c r="D180" s="138"/>
      <c r="E180" s="138"/>
      <c r="F180" s="138"/>
      <c r="G180" s="138"/>
      <c r="H180" s="138"/>
      <c r="I180" s="128">
        <f t="shared" si="25"/>
        <v>0</v>
      </c>
      <c r="J180" s="128">
        <f t="shared" si="26"/>
        <v>0</v>
      </c>
    </row>
    <row r="181" spans="1:10" s="128" customFormat="1" ht="19.5" customHeight="1">
      <c r="A181" s="205" t="s">
        <v>894</v>
      </c>
      <c r="B181" s="138">
        <f t="shared" si="38"/>
        <v>0</v>
      </c>
      <c r="C181" s="138"/>
      <c r="D181" s="138"/>
      <c r="E181" s="138"/>
      <c r="F181" s="138"/>
      <c r="G181" s="138"/>
      <c r="H181" s="138"/>
      <c r="I181" s="128">
        <f t="shared" si="25"/>
        <v>0</v>
      </c>
      <c r="J181" s="128">
        <f t="shared" si="26"/>
        <v>0</v>
      </c>
    </row>
    <row r="182" spans="1:10" s="128" customFormat="1" ht="19.5" customHeight="1">
      <c r="A182" s="205" t="s">
        <v>659</v>
      </c>
      <c r="B182" s="138">
        <f t="shared" si="38"/>
        <v>0</v>
      </c>
      <c r="C182" s="138"/>
      <c r="D182" s="138"/>
      <c r="E182" s="138"/>
      <c r="F182" s="138"/>
      <c r="G182" s="138"/>
      <c r="H182" s="138"/>
      <c r="I182" s="128">
        <f t="shared" si="25"/>
        <v>0</v>
      </c>
      <c r="J182" s="128">
        <f t="shared" si="26"/>
        <v>0</v>
      </c>
    </row>
    <row r="183" spans="1:10" s="128" customFormat="1" ht="19.5" customHeight="1">
      <c r="A183" s="205" t="s">
        <v>895</v>
      </c>
      <c r="B183" s="138">
        <f t="shared" si="38"/>
        <v>0</v>
      </c>
      <c r="C183" s="138"/>
      <c r="D183" s="138"/>
      <c r="E183" s="138"/>
      <c r="F183" s="138"/>
      <c r="G183" s="138"/>
      <c r="H183" s="138"/>
      <c r="I183" s="128">
        <f t="shared" si="25"/>
        <v>0</v>
      </c>
      <c r="J183" s="128">
        <f t="shared" si="26"/>
        <v>0</v>
      </c>
    </row>
    <row r="184" spans="1:10" s="128" customFormat="1" ht="19.5" customHeight="1">
      <c r="A184" s="205" t="s">
        <v>896</v>
      </c>
      <c r="B184" s="138">
        <f t="shared" si="38"/>
        <v>0</v>
      </c>
      <c r="C184" s="138"/>
      <c r="D184" s="138"/>
      <c r="E184" s="138"/>
      <c r="F184" s="138"/>
      <c r="G184" s="138"/>
      <c r="H184" s="138"/>
      <c r="I184" s="128">
        <f t="shared" si="25"/>
        <v>0</v>
      </c>
      <c r="J184" s="128">
        <f t="shared" si="26"/>
        <v>0</v>
      </c>
    </row>
    <row r="185" spans="1:10" s="128" customFormat="1" ht="19.5" customHeight="1">
      <c r="A185" s="205" t="s">
        <v>897</v>
      </c>
      <c r="B185" s="138">
        <f t="shared" si="38"/>
        <v>0</v>
      </c>
      <c r="C185" s="138"/>
      <c r="D185" s="138"/>
      <c r="E185" s="138"/>
      <c r="F185" s="138"/>
      <c r="G185" s="138"/>
      <c r="H185" s="138"/>
      <c r="I185" s="128">
        <f t="shared" si="25"/>
        <v>0</v>
      </c>
      <c r="J185" s="128">
        <f t="shared" si="26"/>
        <v>0</v>
      </c>
    </row>
    <row r="186" spans="1:10" s="128" customFormat="1" ht="19.5" customHeight="1">
      <c r="A186" s="205" t="s">
        <v>898</v>
      </c>
      <c r="B186" s="138">
        <f aca="true" t="shared" si="39" ref="B186:H186">SUM(B187:B191)</f>
        <v>530</v>
      </c>
      <c r="C186" s="138">
        <f t="shared" si="39"/>
        <v>530</v>
      </c>
      <c r="D186" s="138">
        <f t="shared" si="39"/>
        <v>0</v>
      </c>
      <c r="E186" s="138">
        <f t="shared" si="39"/>
        <v>0</v>
      </c>
      <c r="F186" s="138">
        <f t="shared" si="39"/>
        <v>0</v>
      </c>
      <c r="G186" s="138">
        <f t="shared" si="39"/>
        <v>0</v>
      </c>
      <c r="H186" s="138">
        <f t="shared" si="39"/>
        <v>0</v>
      </c>
      <c r="I186" s="128">
        <f t="shared" si="25"/>
        <v>530</v>
      </c>
      <c r="J186" s="128">
        <f t="shared" si="26"/>
        <v>0</v>
      </c>
    </row>
    <row r="187" spans="1:10" s="128" customFormat="1" ht="19.5" customHeight="1">
      <c r="A187" s="205" t="s">
        <v>1177</v>
      </c>
      <c r="B187" s="138">
        <f aca="true" t="shared" si="40" ref="B187:B191">SUM(C187:H187)</f>
        <v>530</v>
      </c>
      <c r="C187" s="138">
        <v>530</v>
      </c>
      <c r="D187" s="138"/>
      <c r="E187" s="138"/>
      <c r="F187" s="138"/>
      <c r="G187" s="138"/>
      <c r="H187" s="138"/>
      <c r="I187" s="128">
        <f t="shared" si="25"/>
        <v>530</v>
      </c>
      <c r="J187" s="128">
        <f t="shared" si="26"/>
        <v>0</v>
      </c>
    </row>
    <row r="188" spans="1:10" s="128" customFormat="1" ht="19.5" customHeight="1">
      <c r="A188" s="205" t="s">
        <v>914</v>
      </c>
      <c r="B188" s="138">
        <f t="shared" si="40"/>
        <v>0</v>
      </c>
      <c r="C188" s="138"/>
      <c r="D188" s="138"/>
      <c r="E188" s="138"/>
      <c r="F188" s="138"/>
      <c r="G188" s="138"/>
      <c r="H188" s="138"/>
      <c r="I188" s="128">
        <f t="shared" si="25"/>
        <v>0</v>
      </c>
      <c r="J188" s="128">
        <f t="shared" si="26"/>
        <v>0</v>
      </c>
    </row>
    <row r="189" spans="1:10" s="128" customFormat="1" ht="19.5" customHeight="1">
      <c r="A189" s="205" t="s">
        <v>929</v>
      </c>
      <c r="B189" s="138">
        <f t="shared" si="40"/>
        <v>0</v>
      </c>
      <c r="C189" s="138"/>
      <c r="D189" s="138"/>
      <c r="E189" s="138"/>
      <c r="F189" s="138"/>
      <c r="G189" s="138"/>
      <c r="H189" s="138"/>
      <c r="I189" s="128">
        <f t="shared" si="25"/>
        <v>0</v>
      </c>
      <c r="J189" s="128">
        <f t="shared" si="26"/>
        <v>0</v>
      </c>
    </row>
    <row r="190" spans="1:10" s="128" customFormat="1" ht="19.5" customHeight="1">
      <c r="A190" s="205" t="s">
        <v>934</v>
      </c>
      <c r="B190" s="138">
        <f t="shared" si="40"/>
        <v>0</v>
      </c>
      <c r="C190" s="138"/>
      <c r="D190" s="138"/>
      <c r="E190" s="138"/>
      <c r="F190" s="138"/>
      <c r="G190" s="138"/>
      <c r="H190" s="138"/>
      <c r="I190" s="128">
        <f t="shared" si="25"/>
        <v>0</v>
      </c>
      <c r="J190" s="128">
        <f t="shared" si="26"/>
        <v>0</v>
      </c>
    </row>
    <row r="191" spans="1:10" s="128" customFormat="1" ht="19.5" customHeight="1">
      <c r="A191" s="205" t="s">
        <v>946</v>
      </c>
      <c r="B191" s="138">
        <f t="shared" si="40"/>
        <v>0</v>
      </c>
      <c r="C191" s="138"/>
      <c r="D191" s="138"/>
      <c r="E191" s="138"/>
      <c r="F191" s="138"/>
      <c r="G191" s="138"/>
      <c r="H191" s="138"/>
      <c r="I191" s="128">
        <f t="shared" si="25"/>
        <v>0</v>
      </c>
      <c r="J191" s="128">
        <f t="shared" si="26"/>
        <v>0</v>
      </c>
    </row>
    <row r="192" spans="1:10" s="128" customFormat="1" ht="19.5" customHeight="1">
      <c r="A192" s="205" t="s">
        <v>947</v>
      </c>
      <c r="B192" s="138">
        <f aca="true" t="shared" si="41" ref="B192:H192">SUM(B193:B195)</f>
        <v>2796</v>
      </c>
      <c r="C192" s="138">
        <f t="shared" si="41"/>
        <v>283</v>
      </c>
      <c r="D192" s="138">
        <f t="shared" si="41"/>
        <v>2513</v>
      </c>
      <c r="E192" s="138">
        <f t="shared" si="41"/>
        <v>0</v>
      </c>
      <c r="F192" s="138">
        <f t="shared" si="41"/>
        <v>0</v>
      </c>
      <c r="G192" s="138">
        <f t="shared" si="41"/>
        <v>0</v>
      </c>
      <c r="H192" s="138">
        <f t="shared" si="41"/>
        <v>0</v>
      </c>
      <c r="I192" s="128">
        <f t="shared" si="25"/>
        <v>2796</v>
      </c>
      <c r="J192" s="128">
        <f t="shared" si="26"/>
        <v>0</v>
      </c>
    </row>
    <row r="193" spans="1:10" s="128" customFormat="1" ht="19.5" customHeight="1">
      <c r="A193" s="205" t="s">
        <v>948</v>
      </c>
      <c r="B193" s="138">
        <f aca="true" t="shared" si="42" ref="B193:B195">SUM(C193:H193)</f>
        <v>2796</v>
      </c>
      <c r="C193" s="138">
        <v>283</v>
      </c>
      <c r="D193" s="138">
        <v>2513</v>
      </c>
      <c r="E193" s="138"/>
      <c r="F193" s="138"/>
      <c r="G193" s="138"/>
      <c r="H193" s="138"/>
      <c r="I193" s="128">
        <f t="shared" si="25"/>
        <v>2796</v>
      </c>
      <c r="J193" s="128">
        <f t="shared" si="26"/>
        <v>0</v>
      </c>
    </row>
    <row r="194" spans="1:10" s="128" customFormat="1" ht="19.5" customHeight="1">
      <c r="A194" s="205" t="s">
        <v>957</v>
      </c>
      <c r="B194" s="138">
        <f t="shared" si="42"/>
        <v>0</v>
      </c>
      <c r="C194" s="138"/>
      <c r="D194" s="138"/>
      <c r="E194" s="138"/>
      <c r="F194" s="138"/>
      <c r="G194" s="138"/>
      <c r="H194" s="138"/>
      <c r="I194" s="128">
        <f t="shared" si="25"/>
        <v>0</v>
      </c>
      <c r="J194" s="128">
        <f t="shared" si="26"/>
        <v>0</v>
      </c>
    </row>
    <row r="195" spans="1:10" s="128" customFormat="1" ht="19.5" customHeight="1">
      <c r="A195" s="205" t="s">
        <v>961</v>
      </c>
      <c r="B195" s="138">
        <f t="shared" si="42"/>
        <v>0</v>
      </c>
      <c r="C195" s="138"/>
      <c r="D195" s="138"/>
      <c r="E195" s="138"/>
      <c r="F195" s="138"/>
      <c r="G195" s="138"/>
      <c r="H195" s="138"/>
      <c r="I195" s="128">
        <f t="shared" si="25"/>
        <v>0</v>
      </c>
      <c r="J195" s="128">
        <f t="shared" si="26"/>
        <v>0</v>
      </c>
    </row>
    <row r="196" spans="1:10" s="128" customFormat="1" ht="19.5" customHeight="1">
      <c r="A196" s="205" t="s">
        <v>965</v>
      </c>
      <c r="B196" s="138">
        <f aca="true" t="shared" si="43" ref="B196:H196">SUM(B197:B201)</f>
        <v>766</v>
      </c>
      <c r="C196" s="138">
        <f t="shared" si="43"/>
        <v>766</v>
      </c>
      <c r="D196" s="138">
        <f t="shared" si="43"/>
        <v>0</v>
      </c>
      <c r="E196" s="138">
        <f t="shared" si="43"/>
        <v>0</v>
      </c>
      <c r="F196" s="138">
        <f t="shared" si="43"/>
        <v>0</v>
      </c>
      <c r="G196" s="138">
        <f t="shared" si="43"/>
        <v>0</v>
      </c>
      <c r="H196" s="138">
        <f t="shared" si="43"/>
        <v>0</v>
      </c>
      <c r="I196" s="128">
        <f t="shared" si="25"/>
        <v>766</v>
      </c>
      <c r="J196" s="128">
        <f t="shared" si="26"/>
        <v>0</v>
      </c>
    </row>
    <row r="197" spans="1:10" s="128" customFormat="1" ht="19.5" customHeight="1">
      <c r="A197" s="205" t="s">
        <v>966</v>
      </c>
      <c r="B197" s="138">
        <f aca="true" t="shared" si="44" ref="B197:B201">SUM(C197:H197)</f>
        <v>766</v>
      </c>
      <c r="C197" s="138">
        <v>766</v>
      </c>
      <c r="D197" s="138"/>
      <c r="E197" s="138"/>
      <c r="F197" s="138"/>
      <c r="G197" s="138"/>
      <c r="H197" s="138"/>
      <c r="I197" s="128">
        <f t="shared" si="25"/>
        <v>766</v>
      </c>
      <c r="J197" s="128">
        <f t="shared" si="26"/>
        <v>0</v>
      </c>
    </row>
    <row r="198" spans="1:10" s="128" customFormat="1" ht="19.5" customHeight="1">
      <c r="A198" s="205" t="s">
        <v>977</v>
      </c>
      <c r="B198" s="138">
        <f t="shared" si="44"/>
        <v>0</v>
      </c>
      <c r="C198" s="138"/>
      <c r="D198" s="138"/>
      <c r="E198" s="138"/>
      <c r="F198" s="138"/>
      <c r="G198" s="138"/>
      <c r="H198" s="138"/>
      <c r="I198" s="128">
        <f t="shared" si="25"/>
        <v>0</v>
      </c>
      <c r="J198" s="128">
        <f t="shared" si="26"/>
        <v>0</v>
      </c>
    </row>
    <row r="199" spans="1:10" s="128" customFormat="1" ht="19.5" customHeight="1">
      <c r="A199" s="205" t="s">
        <v>987</v>
      </c>
      <c r="B199" s="138">
        <f t="shared" si="44"/>
        <v>0</v>
      </c>
      <c r="C199" s="138"/>
      <c r="D199" s="138"/>
      <c r="E199" s="138"/>
      <c r="F199" s="138"/>
      <c r="G199" s="138"/>
      <c r="H199" s="138"/>
      <c r="I199" s="128">
        <f aca="true" t="shared" si="45" ref="I199:I226">SUM(C199:D199)</f>
        <v>0</v>
      </c>
      <c r="J199" s="128">
        <f aca="true" t="shared" si="46" ref="J199:J243">B199-I199</f>
        <v>0</v>
      </c>
    </row>
    <row r="200" spans="1:10" s="128" customFormat="1" ht="19.5" customHeight="1">
      <c r="A200" s="205" t="s">
        <v>992</v>
      </c>
      <c r="B200" s="138">
        <f t="shared" si="44"/>
        <v>0</v>
      </c>
      <c r="C200" s="138"/>
      <c r="D200" s="138"/>
      <c r="E200" s="138"/>
      <c r="F200" s="138"/>
      <c r="G200" s="138"/>
      <c r="H200" s="138"/>
      <c r="I200" s="128">
        <f t="shared" si="45"/>
        <v>0</v>
      </c>
      <c r="J200" s="128">
        <f t="shared" si="46"/>
        <v>0</v>
      </c>
    </row>
    <row r="201" spans="1:10" s="128" customFormat="1" ht="19.5" customHeight="1">
      <c r="A201" s="205" t="s">
        <v>998</v>
      </c>
      <c r="B201" s="138">
        <f t="shared" si="44"/>
        <v>0</v>
      </c>
      <c r="C201" s="138"/>
      <c r="D201" s="138"/>
      <c r="E201" s="138"/>
      <c r="F201" s="138"/>
      <c r="G201" s="138"/>
      <c r="H201" s="138"/>
      <c r="I201" s="128">
        <f t="shared" si="45"/>
        <v>0</v>
      </c>
      <c r="J201" s="128">
        <f t="shared" si="46"/>
        <v>0</v>
      </c>
    </row>
    <row r="202" spans="1:10" s="128" customFormat="1" ht="19.5" customHeight="1">
      <c r="A202" s="209" t="s">
        <v>1010</v>
      </c>
      <c r="B202" s="138">
        <f aca="true" t="shared" si="47" ref="B202:H202">SUM(B203:B210)</f>
        <v>145</v>
      </c>
      <c r="C202" s="138">
        <f t="shared" si="47"/>
        <v>145</v>
      </c>
      <c r="D202" s="138">
        <f t="shared" si="47"/>
        <v>0</v>
      </c>
      <c r="E202" s="138">
        <f t="shared" si="47"/>
        <v>0</v>
      </c>
      <c r="F202" s="138">
        <f t="shared" si="47"/>
        <v>0</v>
      </c>
      <c r="G202" s="138">
        <f t="shared" si="47"/>
        <v>0</v>
      </c>
      <c r="H202" s="138">
        <f t="shared" si="47"/>
        <v>0</v>
      </c>
      <c r="I202" s="128">
        <f t="shared" si="45"/>
        <v>145</v>
      </c>
      <c r="J202" s="128">
        <f t="shared" si="46"/>
        <v>0</v>
      </c>
    </row>
    <row r="203" spans="1:10" s="128" customFormat="1" ht="19.5" customHeight="1">
      <c r="A203" s="209" t="s">
        <v>1178</v>
      </c>
      <c r="B203" s="138">
        <f aca="true" t="shared" si="48" ref="B203:B211">SUM(C203:H203)</f>
        <v>145</v>
      </c>
      <c r="C203" s="138">
        <v>145</v>
      </c>
      <c r="D203" s="138"/>
      <c r="E203" s="138"/>
      <c r="F203" s="138"/>
      <c r="G203" s="138"/>
      <c r="H203" s="138"/>
      <c r="I203" s="128">
        <f t="shared" si="45"/>
        <v>145</v>
      </c>
      <c r="J203" s="128">
        <f t="shared" si="46"/>
        <v>0</v>
      </c>
    </row>
    <row r="204" spans="1:10" s="128" customFormat="1" ht="19.5" customHeight="1">
      <c r="A204" s="209" t="s">
        <v>1179</v>
      </c>
      <c r="B204" s="138">
        <f t="shared" si="48"/>
        <v>0</v>
      </c>
      <c r="C204" s="138"/>
      <c r="D204" s="138"/>
      <c r="E204" s="138"/>
      <c r="F204" s="138"/>
      <c r="G204" s="138"/>
      <c r="H204" s="138"/>
      <c r="I204" s="128">
        <f t="shared" si="45"/>
        <v>0</v>
      </c>
      <c r="J204" s="128">
        <f t="shared" si="46"/>
        <v>0</v>
      </c>
    </row>
    <row r="205" spans="1:10" s="128" customFormat="1" ht="19.5" customHeight="1">
      <c r="A205" s="209" t="s">
        <v>1180</v>
      </c>
      <c r="B205" s="138">
        <f t="shared" si="48"/>
        <v>0</v>
      </c>
      <c r="C205" s="138"/>
      <c r="D205" s="138"/>
      <c r="E205" s="138"/>
      <c r="F205" s="138"/>
      <c r="G205" s="138"/>
      <c r="H205" s="138"/>
      <c r="I205" s="128">
        <f t="shared" si="45"/>
        <v>0</v>
      </c>
      <c r="J205" s="128">
        <f t="shared" si="46"/>
        <v>0</v>
      </c>
    </row>
    <row r="206" spans="1:10" s="128" customFormat="1" ht="19.5" customHeight="1">
      <c r="A206" s="209" t="s">
        <v>1181</v>
      </c>
      <c r="B206" s="138">
        <f t="shared" si="48"/>
        <v>0</v>
      </c>
      <c r="C206" s="138"/>
      <c r="D206" s="138"/>
      <c r="E206" s="138"/>
      <c r="F206" s="138"/>
      <c r="G206" s="138"/>
      <c r="H206" s="138"/>
      <c r="I206" s="128">
        <f t="shared" si="45"/>
        <v>0</v>
      </c>
      <c r="J206" s="128">
        <f t="shared" si="46"/>
        <v>0</v>
      </c>
    </row>
    <row r="207" spans="1:10" s="128" customFormat="1" ht="19.5" customHeight="1">
      <c r="A207" s="209" t="s">
        <v>1182</v>
      </c>
      <c r="B207" s="138">
        <f t="shared" si="48"/>
        <v>0</v>
      </c>
      <c r="C207" s="138"/>
      <c r="D207" s="138"/>
      <c r="E207" s="138"/>
      <c r="F207" s="138"/>
      <c r="G207" s="138"/>
      <c r="H207" s="138"/>
      <c r="I207" s="128">
        <f t="shared" si="45"/>
        <v>0</v>
      </c>
      <c r="J207" s="128">
        <f t="shared" si="46"/>
        <v>0</v>
      </c>
    </row>
    <row r="208" spans="1:10" s="128" customFormat="1" ht="19.5" customHeight="1">
      <c r="A208" s="209" t="s">
        <v>1183</v>
      </c>
      <c r="B208" s="138">
        <f t="shared" si="48"/>
        <v>0</v>
      </c>
      <c r="C208" s="138"/>
      <c r="D208" s="138"/>
      <c r="E208" s="138"/>
      <c r="F208" s="138"/>
      <c r="G208" s="138"/>
      <c r="H208" s="138"/>
      <c r="I208" s="128">
        <f t="shared" si="45"/>
        <v>0</v>
      </c>
      <c r="J208" s="128">
        <f t="shared" si="46"/>
        <v>0</v>
      </c>
    </row>
    <row r="209" spans="1:10" s="128" customFormat="1" ht="19.5" customHeight="1">
      <c r="A209" s="209" t="s">
        <v>1184</v>
      </c>
      <c r="B209" s="138">
        <f t="shared" si="48"/>
        <v>0</v>
      </c>
      <c r="C209" s="138"/>
      <c r="D209" s="138"/>
      <c r="E209" s="138"/>
      <c r="F209" s="138"/>
      <c r="G209" s="138"/>
      <c r="H209" s="138"/>
      <c r="I209" s="128">
        <f t="shared" si="45"/>
        <v>0</v>
      </c>
      <c r="J209" s="128">
        <f t="shared" si="46"/>
        <v>0</v>
      </c>
    </row>
    <row r="210" spans="1:10" s="128" customFormat="1" ht="19.5" customHeight="1">
      <c r="A210" s="209" t="s">
        <v>1185</v>
      </c>
      <c r="B210" s="138">
        <f t="shared" si="48"/>
        <v>0</v>
      </c>
      <c r="C210" s="138"/>
      <c r="D210" s="138"/>
      <c r="E210" s="138"/>
      <c r="F210" s="138"/>
      <c r="G210" s="138"/>
      <c r="H210" s="138"/>
      <c r="I210" s="128">
        <f t="shared" si="45"/>
        <v>0</v>
      </c>
      <c r="J210" s="128">
        <f t="shared" si="46"/>
        <v>0</v>
      </c>
    </row>
    <row r="211" spans="1:10" s="128" customFormat="1" ht="19.5" customHeight="1">
      <c r="A211" s="205" t="s">
        <v>1186</v>
      </c>
      <c r="B211" s="138">
        <f t="shared" si="48"/>
        <v>0</v>
      </c>
      <c r="C211" s="138">
        <f aca="true" t="shared" si="49" ref="C211:H211">SUM(D211:I211)</f>
        <v>0</v>
      </c>
      <c r="D211" s="138">
        <f t="shared" si="49"/>
        <v>0</v>
      </c>
      <c r="E211" s="138">
        <f t="shared" si="49"/>
        <v>0</v>
      </c>
      <c r="F211" s="138">
        <f t="shared" si="49"/>
        <v>0</v>
      </c>
      <c r="G211" s="138">
        <f t="shared" si="49"/>
        <v>0</v>
      </c>
      <c r="H211" s="138">
        <f t="shared" si="49"/>
        <v>0</v>
      </c>
      <c r="I211" s="128">
        <f t="shared" si="45"/>
        <v>0</v>
      </c>
      <c r="J211" s="128">
        <f t="shared" si="46"/>
        <v>0</v>
      </c>
    </row>
    <row r="212" spans="1:10" s="128" customFormat="1" ht="19.5" customHeight="1">
      <c r="A212" s="205" t="s">
        <v>1187</v>
      </c>
      <c r="B212" s="138">
        <f aca="true" t="shared" si="50" ref="B212:H212">SUM(B213)</f>
        <v>1406</v>
      </c>
      <c r="C212" s="138">
        <f t="shared" si="50"/>
        <v>1406</v>
      </c>
      <c r="D212" s="138">
        <f t="shared" si="50"/>
        <v>0</v>
      </c>
      <c r="E212" s="138">
        <f t="shared" si="50"/>
        <v>0</v>
      </c>
      <c r="F212" s="138">
        <f t="shared" si="50"/>
        <v>0</v>
      </c>
      <c r="G212" s="138">
        <f t="shared" si="50"/>
        <v>0</v>
      </c>
      <c r="H212" s="138">
        <f t="shared" si="50"/>
        <v>0</v>
      </c>
      <c r="I212" s="128">
        <f t="shared" si="45"/>
        <v>1406</v>
      </c>
      <c r="J212" s="128">
        <f t="shared" si="46"/>
        <v>0</v>
      </c>
    </row>
    <row r="213" spans="1:10" s="128" customFormat="1" ht="19.5" customHeight="1">
      <c r="A213" s="205" t="s">
        <v>1057</v>
      </c>
      <c r="B213" s="138">
        <f aca="true" t="shared" si="51" ref="B213:B217">SUM(C213:H213)</f>
        <v>1406</v>
      </c>
      <c r="C213" s="138">
        <v>1406</v>
      </c>
      <c r="D213" s="138"/>
      <c r="E213" s="138"/>
      <c r="F213" s="138"/>
      <c r="G213" s="138"/>
      <c r="H213" s="138"/>
      <c r="I213" s="128">
        <f t="shared" si="45"/>
        <v>1406</v>
      </c>
      <c r="J213" s="128">
        <f t="shared" si="46"/>
        <v>0</v>
      </c>
    </row>
    <row r="214" spans="1:10" s="128" customFormat="1" ht="19.5" customHeight="1">
      <c r="A214" s="205" t="s">
        <v>1188</v>
      </c>
      <c r="B214" s="138">
        <f aca="true" t="shared" si="52" ref="B214:H214">SUM(C214:H214)</f>
        <v>55</v>
      </c>
      <c r="C214" s="138">
        <v>55</v>
      </c>
      <c r="D214" s="138">
        <f t="shared" si="52"/>
        <v>0</v>
      </c>
      <c r="E214" s="138">
        <f t="shared" si="52"/>
        <v>0</v>
      </c>
      <c r="F214" s="138">
        <f t="shared" si="52"/>
        <v>0</v>
      </c>
      <c r="G214" s="138">
        <f t="shared" si="52"/>
        <v>0</v>
      </c>
      <c r="H214" s="138">
        <f t="shared" si="52"/>
        <v>0</v>
      </c>
      <c r="I214" s="128">
        <f t="shared" si="45"/>
        <v>0</v>
      </c>
      <c r="J214" s="128">
        <f t="shared" si="46"/>
        <v>0</v>
      </c>
    </row>
    <row r="215" spans="1:10" s="128" customFormat="1" ht="19.5" customHeight="1">
      <c r="A215" s="205" t="s">
        <v>1189</v>
      </c>
      <c r="B215" s="138">
        <f aca="true" t="shared" si="53" ref="B215:H215">SUM(B216:B217)</f>
        <v>0</v>
      </c>
      <c r="C215" s="138">
        <f t="shared" si="53"/>
        <v>0</v>
      </c>
      <c r="D215" s="138">
        <f t="shared" si="53"/>
        <v>0</v>
      </c>
      <c r="E215" s="138">
        <f t="shared" si="53"/>
        <v>0</v>
      </c>
      <c r="F215" s="138">
        <f t="shared" si="53"/>
        <v>0</v>
      </c>
      <c r="G215" s="138">
        <f t="shared" si="53"/>
        <v>0</v>
      </c>
      <c r="H215" s="138">
        <f t="shared" si="53"/>
        <v>0</v>
      </c>
      <c r="I215" s="128">
        <f t="shared" si="45"/>
        <v>0</v>
      </c>
      <c r="J215" s="128">
        <f t="shared" si="46"/>
        <v>0</v>
      </c>
    </row>
    <row r="216" spans="1:10" s="128" customFormat="1" ht="19.5" customHeight="1">
      <c r="A216" s="205" t="s">
        <v>1190</v>
      </c>
      <c r="B216" s="138">
        <f t="shared" si="51"/>
        <v>0</v>
      </c>
      <c r="C216" s="138"/>
      <c r="D216" s="138"/>
      <c r="E216" s="138"/>
      <c r="F216" s="138"/>
      <c r="G216" s="138"/>
      <c r="H216" s="138"/>
      <c r="I216" s="128">
        <f t="shared" si="45"/>
        <v>0</v>
      </c>
      <c r="J216" s="128">
        <f t="shared" si="46"/>
        <v>0</v>
      </c>
    </row>
    <row r="217" spans="1:10" s="128" customFormat="1" ht="19.5" customHeight="1">
      <c r="A217" s="205" t="s">
        <v>897</v>
      </c>
      <c r="B217" s="138">
        <f t="shared" si="51"/>
        <v>0</v>
      </c>
      <c r="C217" s="138"/>
      <c r="D217" s="138"/>
      <c r="E217" s="138"/>
      <c r="F217" s="138"/>
      <c r="G217" s="138"/>
      <c r="H217" s="138"/>
      <c r="I217" s="128">
        <f t="shared" si="45"/>
        <v>0</v>
      </c>
      <c r="J217" s="128">
        <f t="shared" si="46"/>
        <v>0</v>
      </c>
    </row>
    <row r="218" spans="1:10" s="128" customFormat="1" ht="19.5" customHeight="1">
      <c r="A218" s="205"/>
      <c r="B218" s="138"/>
      <c r="C218" s="138"/>
      <c r="D218" s="138"/>
      <c r="E218" s="138"/>
      <c r="F218" s="138"/>
      <c r="G218" s="138"/>
      <c r="H218" s="138"/>
      <c r="I218" s="128">
        <f t="shared" si="45"/>
        <v>0</v>
      </c>
      <c r="J218" s="128">
        <f t="shared" si="46"/>
        <v>0</v>
      </c>
    </row>
    <row r="219" spans="1:10" s="128" customFormat="1" ht="19.5" customHeight="1">
      <c r="A219" s="205"/>
      <c r="B219" s="138"/>
      <c r="C219" s="138"/>
      <c r="D219" s="138"/>
      <c r="E219" s="138"/>
      <c r="F219" s="138"/>
      <c r="G219" s="138"/>
      <c r="H219" s="138"/>
      <c r="I219" s="128">
        <f t="shared" si="45"/>
        <v>0</v>
      </c>
      <c r="J219" s="128">
        <f t="shared" si="46"/>
        <v>0</v>
      </c>
    </row>
    <row r="220" spans="1:10" s="128" customFormat="1" ht="19.5" customHeight="1">
      <c r="A220" s="205"/>
      <c r="B220" s="138"/>
      <c r="C220" s="138"/>
      <c r="D220" s="138"/>
      <c r="E220" s="138"/>
      <c r="F220" s="138"/>
      <c r="G220" s="138"/>
      <c r="H220" s="138"/>
      <c r="I220" s="128">
        <f t="shared" si="45"/>
        <v>0</v>
      </c>
      <c r="J220" s="128">
        <f t="shared" si="46"/>
        <v>0</v>
      </c>
    </row>
    <row r="221" spans="1:10" s="128" customFormat="1" ht="19.5" customHeight="1">
      <c r="A221" s="205"/>
      <c r="B221" s="138"/>
      <c r="C221" s="138"/>
      <c r="D221" s="138"/>
      <c r="E221" s="138"/>
      <c r="F221" s="138"/>
      <c r="G221" s="138"/>
      <c r="H221" s="138"/>
      <c r="I221" s="128">
        <f t="shared" si="45"/>
        <v>0</v>
      </c>
      <c r="J221" s="128">
        <f t="shared" si="46"/>
        <v>0</v>
      </c>
    </row>
    <row r="222" spans="1:10" s="128" customFormat="1" ht="19.5" customHeight="1">
      <c r="A222" s="138"/>
      <c r="B222" s="138"/>
      <c r="C222" s="138"/>
      <c r="D222" s="138"/>
      <c r="E222" s="138"/>
      <c r="F222" s="138"/>
      <c r="G222" s="138"/>
      <c r="H222" s="138"/>
      <c r="I222" s="128">
        <f t="shared" si="45"/>
        <v>0</v>
      </c>
      <c r="J222" s="128">
        <f t="shared" si="46"/>
        <v>0</v>
      </c>
    </row>
    <row r="223" spans="1:10" s="128" customFormat="1" ht="19.5" customHeight="1">
      <c r="A223" s="138"/>
      <c r="B223" s="138"/>
      <c r="C223" s="138"/>
      <c r="D223" s="138"/>
      <c r="E223" s="138"/>
      <c r="F223" s="138"/>
      <c r="G223" s="138"/>
      <c r="H223" s="138"/>
      <c r="I223" s="128">
        <f t="shared" si="45"/>
        <v>0</v>
      </c>
      <c r="J223" s="128">
        <f t="shared" si="46"/>
        <v>0</v>
      </c>
    </row>
    <row r="224" spans="1:10" s="128" customFormat="1" ht="19.5" customHeight="1">
      <c r="A224" s="138"/>
      <c r="B224" s="138"/>
      <c r="C224" s="138"/>
      <c r="D224" s="138"/>
      <c r="E224" s="138"/>
      <c r="F224" s="138"/>
      <c r="G224" s="138"/>
      <c r="H224" s="138"/>
      <c r="I224" s="128">
        <f t="shared" si="45"/>
        <v>0</v>
      </c>
      <c r="J224" s="128">
        <f t="shared" si="46"/>
        <v>0</v>
      </c>
    </row>
    <row r="225" spans="1:10" s="128" customFormat="1" ht="19.5" customHeight="1">
      <c r="A225" s="138"/>
      <c r="B225" s="138"/>
      <c r="C225" s="138"/>
      <c r="D225" s="138"/>
      <c r="E225" s="138"/>
      <c r="F225" s="138"/>
      <c r="G225" s="138"/>
      <c r="H225" s="138"/>
      <c r="I225" s="128">
        <f t="shared" si="45"/>
        <v>0</v>
      </c>
      <c r="J225" s="128">
        <f t="shared" si="46"/>
        <v>0</v>
      </c>
    </row>
    <row r="226" spans="1:10" s="128" customFormat="1" ht="19.5" customHeight="1">
      <c r="A226" s="133" t="s">
        <v>1067</v>
      </c>
      <c r="B226" s="126">
        <f aca="true" t="shared" si="54" ref="B226:H226">SUM(B6,B34,B37,B40,B52,B63,B74,B81,B103,B118,B134,B141,B152,B160,B168,B172,B176,B186,B192,B196,B202,B211,B212,B214,B215)</f>
        <v>209876</v>
      </c>
      <c r="C226" s="126">
        <f t="shared" si="54"/>
        <v>166468</v>
      </c>
      <c r="D226" s="126">
        <f t="shared" si="54"/>
        <v>43408</v>
      </c>
      <c r="E226" s="126">
        <f t="shared" si="54"/>
        <v>0</v>
      </c>
      <c r="F226" s="126">
        <f t="shared" si="54"/>
        <v>0</v>
      </c>
      <c r="G226" s="126">
        <f t="shared" si="54"/>
        <v>0</v>
      </c>
      <c r="H226" s="126">
        <f t="shared" si="54"/>
        <v>0</v>
      </c>
      <c r="I226" s="128">
        <f t="shared" si="45"/>
        <v>0</v>
      </c>
      <c r="J226" s="128">
        <f t="shared" si="46"/>
        <v>0</v>
      </c>
    </row>
    <row r="227" ht="14.25">
      <c r="J227" s="128">
        <f t="shared" si="46"/>
        <v>0</v>
      </c>
    </row>
    <row r="228" ht="14.25">
      <c r="J228" s="128">
        <f t="shared" si="46"/>
        <v>0</v>
      </c>
    </row>
    <row r="229" ht="14.25">
      <c r="J229" s="128">
        <f t="shared" si="46"/>
        <v>0</v>
      </c>
    </row>
    <row r="230" ht="14.25">
      <c r="J230" s="128">
        <f t="shared" si="46"/>
        <v>0</v>
      </c>
    </row>
    <row r="231" ht="14.25">
      <c r="J231" s="128">
        <f t="shared" si="46"/>
        <v>0</v>
      </c>
    </row>
    <row r="232" ht="14.25">
      <c r="J232" s="128">
        <f t="shared" si="46"/>
        <v>0</v>
      </c>
    </row>
    <row r="233" ht="14.25">
      <c r="J233" s="128">
        <f t="shared" si="46"/>
        <v>0</v>
      </c>
    </row>
    <row r="234" ht="14.25">
      <c r="J234" s="128">
        <f t="shared" si="46"/>
        <v>0</v>
      </c>
    </row>
    <row r="235" ht="14.25">
      <c r="J235" s="128">
        <f t="shared" si="46"/>
        <v>0</v>
      </c>
    </row>
    <row r="236" ht="14.25">
      <c r="J236" s="128">
        <f t="shared" si="46"/>
        <v>0</v>
      </c>
    </row>
    <row r="237" ht="14.25">
      <c r="J237" s="128">
        <f t="shared" si="46"/>
        <v>0</v>
      </c>
    </row>
    <row r="238" ht="14.25">
      <c r="J238" s="128">
        <f t="shared" si="46"/>
        <v>0</v>
      </c>
    </row>
    <row r="239" ht="14.25">
      <c r="J239" s="128">
        <f t="shared" si="46"/>
        <v>0</v>
      </c>
    </row>
    <row r="240" ht="14.25">
      <c r="J240" s="128">
        <f t="shared" si="46"/>
        <v>0</v>
      </c>
    </row>
    <row r="241" ht="14.25">
      <c r="J241" s="128">
        <f t="shared" si="46"/>
        <v>0</v>
      </c>
    </row>
    <row r="242" ht="14.25">
      <c r="J242" s="128">
        <f t="shared" si="46"/>
        <v>0</v>
      </c>
    </row>
    <row r="243" ht="14.25">
      <c r="J243" s="128">
        <f t="shared" si="46"/>
        <v>0</v>
      </c>
    </row>
  </sheetData>
  <sheetProtection/>
  <mergeCells count="9">
    <mergeCell ref="A2:H2"/>
    <mergeCell ref="A4:A5"/>
    <mergeCell ref="B4:B5"/>
    <mergeCell ref="C4:C5"/>
    <mergeCell ref="D4:D5"/>
    <mergeCell ref="E4:E5"/>
    <mergeCell ref="F4:F5"/>
    <mergeCell ref="G4:G5"/>
    <mergeCell ref="H4:H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Q31"/>
  <sheetViews>
    <sheetView zoomScaleSheetLayoutView="100" workbookViewId="0" topLeftCell="A11">
      <selection activeCell="A9" sqref="A9:IV9"/>
    </sheetView>
  </sheetViews>
  <sheetFormatPr defaultColWidth="9.00390625" defaultRowHeight="14.25"/>
  <cols>
    <col min="1" max="1" width="29.25390625" style="128" customWidth="1"/>
    <col min="2" max="15" width="9.375" style="128" customWidth="1"/>
    <col min="16" max="17" width="7.375" style="128" customWidth="1"/>
    <col min="18" max="16384" width="9.00390625" style="128" customWidth="1"/>
  </cols>
  <sheetData>
    <row r="1" s="128" customFormat="1" ht="14.25" hidden="1">
      <c r="A1" s="116" t="s">
        <v>1191</v>
      </c>
    </row>
    <row r="2" spans="1:17" s="129" customFormat="1" ht="18.75" customHeight="1">
      <c r="A2" s="167" t="s">
        <v>1192</v>
      </c>
      <c r="B2" s="167"/>
      <c r="C2" s="167"/>
      <c r="D2" s="167"/>
      <c r="E2" s="167"/>
      <c r="F2" s="167"/>
      <c r="G2" s="167"/>
      <c r="H2" s="167"/>
      <c r="I2" s="167"/>
      <c r="J2" s="167"/>
      <c r="K2" s="167"/>
      <c r="L2" s="167"/>
      <c r="M2" s="167"/>
      <c r="N2" s="202"/>
      <c r="O2" s="202"/>
      <c r="P2" s="202"/>
      <c r="Q2" s="202"/>
    </row>
    <row r="3" spans="1:17" s="129" customFormat="1" ht="20.25" customHeight="1" hidden="1">
      <c r="A3" s="190"/>
      <c r="C3" s="191"/>
      <c r="D3" s="191"/>
      <c r="E3" s="191"/>
      <c r="F3" s="191"/>
      <c r="G3" s="191"/>
      <c r="H3" s="191"/>
      <c r="Q3" s="203" t="s">
        <v>1193</v>
      </c>
    </row>
    <row r="4" spans="1:17" s="189" customFormat="1" ht="59.25" customHeight="1">
      <c r="A4" s="192" t="s">
        <v>60</v>
      </c>
      <c r="B4" s="192" t="s">
        <v>1194</v>
      </c>
      <c r="C4" s="193" t="s">
        <v>1195</v>
      </c>
      <c r="D4" s="193" t="s">
        <v>1196</v>
      </c>
      <c r="E4" s="193" t="s">
        <v>1197</v>
      </c>
      <c r="F4" s="193" t="s">
        <v>1198</v>
      </c>
      <c r="G4" s="193" t="s">
        <v>1199</v>
      </c>
      <c r="H4" s="193" t="s">
        <v>1200</v>
      </c>
      <c r="I4" s="193" t="s">
        <v>1201</v>
      </c>
      <c r="J4" s="193" t="s">
        <v>1202</v>
      </c>
      <c r="K4" s="193" t="s">
        <v>1203</v>
      </c>
      <c r="L4" s="193" t="s">
        <v>1204</v>
      </c>
      <c r="M4" s="193" t="s">
        <v>1205</v>
      </c>
      <c r="N4" s="193" t="s">
        <v>1206</v>
      </c>
      <c r="O4" s="193" t="s">
        <v>1075</v>
      </c>
      <c r="P4" s="193" t="s">
        <v>1207</v>
      </c>
      <c r="Q4" s="193" t="s">
        <v>1208</v>
      </c>
    </row>
    <row r="5" spans="1:17" s="129" customFormat="1" ht="19.5" customHeight="1">
      <c r="A5" s="134" t="s">
        <v>1209</v>
      </c>
      <c r="B5" s="134">
        <f aca="true" t="shared" si="0" ref="B5:B30">SUM(C5:Q5)</f>
        <v>29947</v>
      </c>
      <c r="C5" s="194">
        <v>20458</v>
      </c>
      <c r="D5" s="195">
        <v>4976</v>
      </c>
      <c r="E5" s="134"/>
      <c r="F5" s="134"/>
      <c r="G5" s="134"/>
      <c r="H5" s="134"/>
      <c r="I5" s="134"/>
      <c r="J5" s="134"/>
      <c r="K5" s="195">
        <v>4513</v>
      </c>
      <c r="L5" s="134"/>
      <c r="M5" s="134"/>
      <c r="N5" s="134"/>
      <c r="O5" s="134"/>
      <c r="P5" s="134"/>
      <c r="Q5" s="134"/>
    </row>
    <row r="6" spans="1:17" s="129" customFormat="1" ht="19.5" customHeight="1">
      <c r="A6" s="134" t="s">
        <v>204</v>
      </c>
      <c r="B6" s="134">
        <f t="shared" si="0"/>
        <v>0</v>
      </c>
      <c r="C6" s="134"/>
      <c r="D6" s="134"/>
      <c r="E6" s="134"/>
      <c r="F6" s="134"/>
      <c r="G6" s="134"/>
      <c r="H6" s="134"/>
      <c r="I6" s="134"/>
      <c r="J6" s="134"/>
      <c r="K6" s="134"/>
      <c r="L6" s="134"/>
      <c r="M6" s="134"/>
      <c r="N6" s="134"/>
      <c r="O6" s="134"/>
      <c r="P6" s="134"/>
      <c r="Q6" s="134"/>
    </row>
    <row r="7" spans="1:17" s="129" customFormat="1" ht="19.5" customHeight="1">
      <c r="A7" s="134" t="s">
        <v>207</v>
      </c>
      <c r="B7" s="134">
        <f t="shared" si="0"/>
        <v>0</v>
      </c>
      <c r="C7" s="134"/>
      <c r="D7" s="134"/>
      <c r="E7" s="134"/>
      <c r="F7" s="134"/>
      <c r="G7" s="134"/>
      <c r="H7" s="134"/>
      <c r="I7" s="134"/>
      <c r="J7" s="134"/>
      <c r="K7" s="134"/>
      <c r="L7" s="134"/>
      <c r="M7" s="134"/>
      <c r="N7" s="134"/>
      <c r="O7" s="134"/>
      <c r="P7" s="134"/>
      <c r="Q7" s="134"/>
    </row>
    <row r="8" spans="1:17" s="129" customFormat="1" ht="19.5" customHeight="1">
      <c r="A8" s="134" t="s">
        <v>219</v>
      </c>
      <c r="B8" s="134">
        <f t="shared" si="0"/>
        <v>33367</v>
      </c>
      <c r="C8" s="194">
        <v>22820</v>
      </c>
      <c r="D8" s="195">
        <v>5728</v>
      </c>
      <c r="E8" s="134"/>
      <c r="F8" s="134"/>
      <c r="G8" s="134"/>
      <c r="H8" s="134"/>
      <c r="I8" s="134"/>
      <c r="J8" s="134"/>
      <c r="K8" s="195">
        <v>4819</v>
      </c>
      <c r="L8" s="134"/>
      <c r="M8" s="134"/>
      <c r="N8" s="134"/>
      <c r="O8" s="134"/>
      <c r="P8" s="134"/>
      <c r="Q8" s="134"/>
    </row>
    <row r="9" spans="1:17" s="129" customFormat="1" ht="19.5" customHeight="1">
      <c r="A9" s="134" t="s">
        <v>269</v>
      </c>
      <c r="B9" s="134">
        <f t="shared" si="0"/>
        <v>16824</v>
      </c>
      <c r="C9" s="134"/>
      <c r="D9" s="134"/>
      <c r="E9" s="134"/>
      <c r="F9" s="134"/>
      <c r="G9" s="194">
        <v>11571</v>
      </c>
      <c r="H9" s="194">
        <v>3081</v>
      </c>
      <c r="I9" s="195"/>
      <c r="J9" s="195"/>
      <c r="K9" s="194">
        <v>2172</v>
      </c>
      <c r="L9" s="134"/>
      <c r="M9" s="134"/>
      <c r="N9" s="134"/>
      <c r="O9" s="134"/>
      <c r="P9" s="134"/>
      <c r="Q9" s="134"/>
    </row>
    <row r="10" spans="1:17" s="129" customFormat="1" ht="19.5" customHeight="1">
      <c r="A10" s="134" t="s">
        <v>320</v>
      </c>
      <c r="B10" s="134">
        <f t="shared" si="0"/>
        <v>1079</v>
      </c>
      <c r="C10" s="134"/>
      <c r="D10" s="134"/>
      <c r="E10" s="134"/>
      <c r="F10" s="134"/>
      <c r="G10" s="194">
        <v>1029</v>
      </c>
      <c r="H10" s="196">
        <v>30</v>
      </c>
      <c r="I10" s="195"/>
      <c r="J10" s="195"/>
      <c r="K10" s="194">
        <v>20</v>
      </c>
      <c r="L10" s="134"/>
      <c r="M10" s="134"/>
      <c r="N10" s="134"/>
      <c r="O10" s="134"/>
      <c r="P10" s="134"/>
      <c r="Q10" s="134"/>
    </row>
    <row r="11" spans="1:17" s="129" customFormat="1" ht="19.5" customHeight="1">
      <c r="A11" s="134" t="s">
        <v>369</v>
      </c>
      <c r="B11" s="134">
        <f t="shared" si="0"/>
        <v>959</v>
      </c>
      <c r="C11" s="134"/>
      <c r="D11" s="134"/>
      <c r="E11" s="134"/>
      <c r="F11" s="134"/>
      <c r="G11" s="134">
        <v>399</v>
      </c>
      <c r="H11" s="134">
        <v>350</v>
      </c>
      <c r="I11" s="134"/>
      <c r="J11" s="134"/>
      <c r="K11" s="134">
        <v>210</v>
      </c>
      <c r="L11" s="134"/>
      <c r="M11" s="134"/>
      <c r="N11" s="134"/>
      <c r="O11" s="134"/>
      <c r="P11" s="134"/>
      <c r="Q11" s="134"/>
    </row>
    <row r="12" spans="1:17" s="129" customFormat="1" ht="19.5" customHeight="1">
      <c r="A12" s="134" t="s">
        <v>411</v>
      </c>
      <c r="B12" s="134">
        <f t="shared" si="0"/>
        <v>18069</v>
      </c>
      <c r="C12" s="134"/>
      <c r="D12" s="134"/>
      <c r="E12" s="134"/>
      <c r="F12" s="134"/>
      <c r="G12" s="194">
        <v>6251</v>
      </c>
      <c r="H12" s="194">
        <v>1892</v>
      </c>
      <c r="I12" s="195"/>
      <c r="J12" s="195"/>
      <c r="K12" s="194">
        <v>1518</v>
      </c>
      <c r="L12" s="195">
        <v>8408</v>
      </c>
      <c r="M12" s="134"/>
      <c r="N12" s="134"/>
      <c r="O12" s="134"/>
      <c r="P12" s="134"/>
      <c r="Q12" s="134"/>
    </row>
    <row r="13" spans="1:17" s="129" customFormat="1" ht="19.5" customHeight="1">
      <c r="A13" s="134" t="s">
        <v>511</v>
      </c>
      <c r="B13" s="134">
        <f t="shared" si="0"/>
        <v>15546</v>
      </c>
      <c r="C13" s="134"/>
      <c r="D13" s="134"/>
      <c r="E13" s="134"/>
      <c r="F13" s="134"/>
      <c r="G13" s="134">
        <v>5924</v>
      </c>
      <c r="H13" s="134">
        <v>5073</v>
      </c>
      <c r="I13" s="134"/>
      <c r="J13" s="134"/>
      <c r="K13" s="134">
        <v>4549</v>
      </c>
      <c r="L13" s="134"/>
      <c r="M13" s="134"/>
      <c r="N13" s="134"/>
      <c r="O13" s="134"/>
      <c r="P13" s="134"/>
      <c r="Q13" s="134"/>
    </row>
    <row r="14" spans="1:17" s="129" customFormat="1" ht="19.5" customHeight="1">
      <c r="A14" s="134" t="s">
        <v>574</v>
      </c>
      <c r="B14" s="134">
        <f t="shared" si="0"/>
        <v>180</v>
      </c>
      <c r="C14" s="134">
        <v>109</v>
      </c>
      <c r="D14" s="134">
        <v>20</v>
      </c>
      <c r="E14" s="134">
        <v>26</v>
      </c>
      <c r="F14" s="134"/>
      <c r="G14" s="134"/>
      <c r="H14" s="134"/>
      <c r="I14" s="134"/>
      <c r="J14" s="134"/>
      <c r="K14" s="134">
        <v>25</v>
      </c>
      <c r="L14" s="134"/>
      <c r="M14" s="134"/>
      <c r="N14" s="134"/>
      <c r="O14" s="134"/>
      <c r="P14" s="134"/>
      <c r="Q14" s="134"/>
    </row>
    <row r="15" spans="1:17" s="129" customFormat="1" ht="19.5" customHeight="1">
      <c r="A15" s="134" t="s">
        <v>639</v>
      </c>
      <c r="B15" s="134">
        <f t="shared" si="0"/>
        <v>520</v>
      </c>
      <c r="C15" s="194">
        <v>258</v>
      </c>
      <c r="D15" s="194">
        <v>177</v>
      </c>
      <c r="E15" s="194"/>
      <c r="F15" s="195"/>
      <c r="G15" s="195"/>
      <c r="H15" s="195"/>
      <c r="I15" s="195"/>
      <c r="J15" s="195"/>
      <c r="K15" s="195">
        <v>85</v>
      </c>
      <c r="L15" s="134"/>
      <c r="M15" s="134"/>
      <c r="N15" s="134"/>
      <c r="O15" s="134"/>
      <c r="P15" s="134"/>
      <c r="Q15" s="134"/>
    </row>
    <row r="16" spans="1:17" s="129" customFormat="1" ht="19.5" customHeight="1">
      <c r="A16" s="134" t="s">
        <v>658</v>
      </c>
      <c r="B16" s="134">
        <f t="shared" si="0"/>
        <v>78779</v>
      </c>
      <c r="C16" s="194"/>
      <c r="D16" s="194"/>
      <c r="E16" s="194"/>
      <c r="F16" s="195"/>
      <c r="G16" s="195">
        <v>30690</v>
      </c>
      <c r="H16" s="195">
        <v>38496</v>
      </c>
      <c r="I16" s="195"/>
      <c r="J16" s="195"/>
      <c r="K16" s="195">
        <v>9593</v>
      </c>
      <c r="L16" s="134"/>
      <c r="M16" s="134"/>
      <c r="N16" s="134"/>
      <c r="O16" s="134"/>
      <c r="P16" s="134"/>
      <c r="Q16" s="134"/>
    </row>
    <row r="17" spans="1:17" s="129" customFormat="1" ht="19.5" customHeight="1">
      <c r="A17" s="134" t="s">
        <v>767</v>
      </c>
      <c r="B17" s="134">
        <f t="shared" si="0"/>
        <v>8244</v>
      </c>
      <c r="C17" s="134"/>
      <c r="D17" s="134"/>
      <c r="E17" s="134"/>
      <c r="F17" s="134"/>
      <c r="G17" s="194">
        <v>5189</v>
      </c>
      <c r="H17" s="194">
        <v>972</v>
      </c>
      <c r="I17" s="195"/>
      <c r="J17" s="195"/>
      <c r="K17" s="195">
        <v>2083</v>
      </c>
      <c r="L17" s="134"/>
      <c r="M17" s="134"/>
      <c r="N17" s="134"/>
      <c r="O17" s="134"/>
      <c r="P17" s="134"/>
      <c r="Q17" s="134"/>
    </row>
    <row r="18" spans="1:17" s="129" customFormat="1" ht="19.5" customHeight="1">
      <c r="A18" s="197" t="s">
        <v>818</v>
      </c>
      <c r="B18" s="134">
        <f t="shared" si="0"/>
        <v>610</v>
      </c>
      <c r="C18" s="134"/>
      <c r="D18" s="134"/>
      <c r="E18" s="134"/>
      <c r="F18" s="134"/>
      <c r="G18" s="194">
        <v>324</v>
      </c>
      <c r="H18" s="194">
        <v>102</v>
      </c>
      <c r="I18" s="195"/>
      <c r="J18" s="195"/>
      <c r="K18" s="195">
        <v>184</v>
      </c>
      <c r="L18" s="134"/>
      <c r="M18" s="134"/>
      <c r="N18" s="134"/>
      <c r="O18" s="134"/>
      <c r="P18" s="134"/>
      <c r="Q18" s="134"/>
    </row>
    <row r="19" spans="1:17" s="129" customFormat="1" ht="19.5" customHeight="1">
      <c r="A19" s="197" t="s">
        <v>865</v>
      </c>
      <c r="B19" s="134">
        <f t="shared" si="0"/>
        <v>55</v>
      </c>
      <c r="C19" s="134"/>
      <c r="D19" s="134"/>
      <c r="E19" s="134"/>
      <c r="F19" s="134"/>
      <c r="G19" s="194">
        <v>50</v>
      </c>
      <c r="H19" s="194">
        <v>5</v>
      </c>
      <c r="I19" s="134"/>
      <c r="J19" s="134"/>
      <c r="K19" s="134"/>
      <c r="L19" s="134"/>
      <c r="M19" s="134"/>
      <c r="N19" s="134"/>
      <c r="O19" s="134"/>
      <c r="P19" s="134"/>
      <c r="Q19" s="134"/>
    </row>
    <row r="20" spans="1:17" s="129" customFormat="1" ht="19.5" customHeight="1">
      <c r="A20" s="198" t="s">
        <v>878</v>
      </c>
      <c r="B20" s="134">
        <f t="shared" si="0"/>
        <v>0</v>
      </c>
      <c r="C20" s="134"/>
      <c r="D20" s="134"/>
      <c r="E20" s="134"/>
      <c r="F20" s="134"/>
      <c r="G20" s="134"/>
      <c r="H20" s="134"/>
      <c r="I20" s="134"/>
      <c r="J20" s="134"/>
      <c r="K20" s="134"/>
      <c r="L20" s="134"/>
      <c r="M20" s="134"/>
      <c r="N20" s="134"/>
      <c r="O20" s="134"/>
      <c r="P20" s="134"/>
      <c r="Q20" s="134"/>
    </row>
    <row r="21" spans="1:17" s="129" customFormat="1" ht="19.5" customHeight="1">
      <c r="A21" s="197" t="s">
        <v>889</v>
      </c>
      <c r="B21" s="134">
        <f t="shared" si="0"/>
        <v>0</v>
      </c>
      <c r="C21" s="134"/>
      <c r="D21" s="134"/>
      <c r="E21" s="134"/>
      <c r="F21" s="134"/>
      <c r="G21" s="134"/>
      <c r="H21" s="134"/>
      <c r="I21" s="134"/>
      <c r="J21" s="134"/>
      <c r="K21" s="134"/>
      <c r="L21" s="134"/>
      <c r="M21" s="134"/>
      <c r="N21" s="134"/>
      <c r="O21" s="134"/>
      <c r="P21" s="134"/>
      <c r="Q21" s="134"/>
    </row>
    <row r="22" spans="1:17" s="129" customFormat="1" ht="19.5" customHeight="1">
      <c r="A22" s="197" t="s">
        <v>898</v>
      </c>
      <c r="B22" s="134">
        <f t="shared" si="0"/>
        <v>530</v>
      </c>
      <c r="C22" s="194">
        <v>501</v>
      </c>
      <c r="D22" s="194">
        <v>18</v>
      </c>
      <c r="E22" s="194"/>
      <c r="F22" s="195"/>
      <c r="G22" s="195"/>
      <c r="H22" s="195"/>
      <c r="I22" s="195"/>
      <c r="J22" s="195"/>
      <c r="K22" s="195">
        <v>11</v>
      </c>
      <c r="L22" s="134"/>
      <c r="M22" s="134"/>
      <c r="N22" s="134"/>
      <c r="O22" s="134"/>
      <c r="P22" s="134"/>
      <c r="Q22" s="134"/>
    </row>
    <row r="23" spans="1:17" s="129" customFormat="1" ht="19.5" customHeight="1">
      <c r="A23" s="197" t="s">
        <v>947</v>
      </c>
      <c r="B23" s="134">
        <f t="shared" si="0"/>
        <v>2796</v>
      </c>
      <c r="C23" s="134"/>
      <c r="D23" s="134"/>
      <c r="E23" s="134">
        <v>2796</v>
      </c>
      <c r="F23" s="134"/>
      <c r="G23" s="134"/>
      <c r="H23" s="134"/>
      <c r="I23" s="134"/>
      <c r="J23" s="134"/>
      <c r="K23" s="134"/>
      <c r="L23" s="134"/>
      <c r="M23" s="134"/>
      <c r="N23" s="134"/>
      <c r="O23" s="134"/>
      <c r="P23" s="134"/>
      <c r="Q23" s="134"/>
    </row>
    <row r="24" spans="1:17" s="129" customFormat="1" ht="19.5" customHeight="1">
      <c r="A24" s="197" t="s">
        <v>965</v>
      </c>
      <c r="B24" s="134">
        <f t="shared" si="0"/>
        <v>766</v>
      </c>
      <c r="C24" s="195"/>
      <c r="D24" s="195"/>
      <c r="E24" s="195"/>
      <c r="F24" s="195"/>
      <c r="G24" s="195">
        <v>426</v>
      </c>
      <c r="H24" s="195"/>
      <c r="I24" s="195"/>
      <c r="J24" s="195"/>
      <c r="K24" s="195">
        <v>340</v>
      </c>
      <c r="L24" s="134"/>
      <c r="M24" s="134"/>
      <c r="N24" s="134"/>
      <c r="O24" s="134"/>
      <c r="P24" s="134"/>
      <c r="Q24" s="134"/>
    </row>
    <row r="25" spans="1:17" s="129" customFormat="1" ht="19.5" customHeight="1">
      <c r="A25" s="199" t="s">
        <v>1010</v>
      </c>
      <c r="B25" s="134">
        <f t="shared" si="0"/>
        <v>145</v>
      </c>
      <c r="C25" s="134">
        <v>79</v>
      </c>
      <c r="D25" s="134">
        <v>20</v>
      </c>
      <c r="E25" s="134"/>
      <c r="F25" s="134"/>
      <c r="G25" s="134"/>
      <c r="H25" s="134"/>
      <c r="I25" s="134"/>
      <c r="J25" s="134"/>
      <c r="K25" s="134">
        <v>46</v>
      </c>
      <c r="L25" s="134"/>
      <c r="M25" s="134"/>
      <c r="N25" s="134"/>
      <c r="O25" s="134"/>
      <c r="P25" s="134"/>
      <c r="Q25" s="134"/>
    </row>
    <row r="26" spans="1:17" s="129" customFormat="1" ht="19.5" customHeight="1">
      <c r="A26" s="198" t="s">
        <v>1186</v>
      </c>
      <c r="B26" s="134">
        <f t="shared" si="0"/>
        <v>0</v>
      </c>
      <c r="C26" s="134"/>
      <c r="D26" s="134"/>
      <c r="E26" s="134"/>
      <c r="F26" s="134"/>
      <c r="G26" s="134"/>
      <c r="H26" s="134"/>
      <c r="I26" s="134"/>
      <c r="J26" s="134"/>
      <c r="K26" s="134"/>
      <c r="L26" s="134"/>
      <c r="M26" s="134"/>
      <c r="N26" s="134"/>
      <c r="O26" s="134"/>
      <c r="P26" s="134"/>
      <c r="Q26" s="134"/>
    </row>
    <row r="27" spans="1:17" s="129" customFormat="1" ht="19.5" customHeight="1">
      <c r="A27" s="197" t="s">
        <v>1187</v>
      </c>
      <c r="B27" s="134">
        <f t="shared" si="0"/>
        <v>1406</v>
      </c>
      <c r="C27" s="134"/>
      <c r="D27" s="134"/>
      <c r="E27" s="134"/>
      <c r="F27" s="134"/>
      <c r="G27" s="134"/>
      <c r="H27" s="134"/>
      <c r="I27" s="134"/>
      <c r="J27" s="134"/>
      <c r="K27" s="134"/>
      <c r="L27" s="134"/>
      <c r="M27" s="134">
        <v>1406</v>
      </c>
      <c r="N27" s="134"/>
      <c r="O27" s="134"/>
      <c r="P27" s="134"/>
      <c r="Q27" s="134"/>
    </row>
    <row r="28" spans="1:17" s="129" customFormat="1" ht="19.5" customHeight="1">
      <c r="A28" s="197" t="s">
        <v>1188</v>
      </c>
      <c r="B28" s="200">
        <f t="shared" si="0"/>
        <v>55</v>
      </c>
      <c r="C28" s="134"/>
      <c r="D28" s="134"/>
      <c r="E28" s="134"/>
      <c r="F28" s="134"/>
      <c r="G28" s="134"/>
      <c r="H28" s="134"/>
      <c r="I28" s="134"/>
      <c r="J28" s="134"/>
      <c r="K28" s="134"/>
      <c r="L28" s="134"/>
      <c r="M28" s="134">
        <v>55</v>
      </c>
      <c r="N28" s="134"/>
      <c r="O28" s="134"/>
      <c r="P28" s="134"/>
      <c r="Q28" s="134"/>
    </row>
    <row r="29" spans="1:17" s="129" customFormat="1" ht="19.5" customHeight="1">
      <c r="A29" s="134" t="s">
        <v>1189</v>
      </c>
      <c r="B29" s="134">
        <f t="shared" si="0"/>
        <v>0</v>
      </c>
      <c r="C29" s="134"/>
      <c r="D29" s="134"/>
      <c r="E29" s="134"/>
      <c r="F29" s="134"/>
      <c r="G29" s="134"/>
      <c r="H29" s="134"/>
      <c r="I29" s="134"/>
      <c r="J29" s="134"/>
      <c r="K29" s="134"/>
      <c r="L29" s="134"/>
      <c r="M29" s="134"/>
      <c r="N29" s="134"/>
      <c r="O29" s="134"/>
      <c r="P29" s="134"/>
      <c r="Q29" s="134"/>
    </row>
    <row r="30" spans="1:17" s="129" customFormat="1" ht="19.5" customHeight="1">
      <c r="A30" s="134" t="s">
        <v>1075</v>
      </c>
      <c r="B30" s="134">
        <f t="shared" si="0"/>
        <v>400</v>
      </c>
      <c r="C30" s="134"/>
      <c r="D30" s="134"/>
      <c r="E30" s="134"/>
      <c r="F30" s="134"/>
      <c r="G30" s="134"/>
      <c r="H30" s="134"/>
      <c r="I30" s="134"/>
      <c r="J30" s="134"/>
      <c r="K30" s="134"/>
      <c r="L30" s="134"/>
      <c r="M30" s="134"/>
      <c r="N30" s="134"/>
      <c r="O30" s="134">
        <v>400</v>
      </c>
      <c r="P30" s="134"/>
      <c r="Q30" s="134"/>
    </row>
    <row r="31" spans="1:17" s="129" customFormat="1" ht="19.5" customHeight="1">
      <c r="A31" s="201" t="s">
        <v>1161</v>
      </c>
      <c r="B31" s="134">
        <f aca="true" t="shared" si="1" ref="B31:Q31">SUM(B5:B30)</f>
        <v>210277</v>
      </c>
      <c r="C31" s="134">
        <f t="shared" si="1"/>
        <v>44225</v>
      </c>
      <c r="D31" s="134">
        <f t="shared" si="1"/>
        <v>10939</v>
      </c>
      <c r="E31" s="134">
        <f t="shared" si="1"/>
        <v>2822</v>
      </c>
      <c r="F31" s="134">
        <f t="shared" si="1"/>
        <v>0</v>
      </c>
      <c r="G31" s="134">
        <f t="shared" si="1"/>
        <v>61853</v>
      </c>
      <c r="H31" s="134">
        <f t="shared" si="1"/>
        <v>50001</v>
      </c>
      <c r="I31" s="134">
        <f t="shared" si="1"/>
        <v>0</v>
      </c>
      <c r="J31" s="134">
        <f t="shared" si="1"/>
        <v>0</v>
      </c>
      <c r="K31" s="134">
        <f t="shared" si="1"/>
        <v>30168</v>
      </c>
      <c r="L31" s="134">
        <f t="shared" si="1"/>
        <v>8408</v>
      </c>
      <c r="M31" s="134">
        <f t="shared" si="1"/>
        <v>1461</v>
      </c>
      <c r="N31" s="134">
        <f t="shared" si="1"/>
        <v>0</v>
      </c>
      <c r="O31" s="134">
        <f t="shared" si="1"/>
        <v>400</v>
      </c>
      <c r="P31" s="134">
        <f t="shared" si="1"/>
        <v>0</v>
      </c>
      <c r="Q31" s="134">
        <f t="shared" si="1"/>
        <v>0</v>
      </c>
    </row>
    <row r="32" s="129" customFormat="1" ht="14.25"/>
    <row r="33" s="129" customFormat="1" ht="14.25"/>
    <row r="34" s="129" customFormat="1" ht="14.25"/>
    <row r="35" s="129" customFormat="1" ht="14.25"/>
    <row r="36" s="129" customFormat="1" ht="14.25"/>
    <row r="37" s="129" customFormat="1" ht="14.25"/>
    <row r="38" s="129" customFormat="1" ht="14.25"/>
    <row r="39" s="129" customFormat="1" ht="14.25"/>
    <row r="40" s="129" customFormat="1" ht="14.25"/>
    <row r="41" s="129" customFormat="1" ht="14.25"/>
  </sheetData>
  <sheetProtection/>
  <mergeCells count="1">
    <mergeCell ref="A2:Q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AB259"/>
  <sheetViews>
    <sheetView showGridLines="0" showZeros="0" workbookViewId="0" topLeftCell="A1">
      <selection activeCell="L25" sqref="L25"/>
    </sheetView>
  </sheetViews>
  <sheetFormatPr defaultColWidth="5.75390625" defaultRowHeight="14.25"/>
  <cols>
    <col min="1" max="1" width="14.25390625" style="139" customWidth="1"/>
    <col min="2" max="2" width="6.75390625" style="139" customWidth="1"/>
    <col min="3" max="3" width="8.875" style="139" customWidth="1"/>
    <col min="4" max="15" width="5.625" style="139" customWidth="1"/>
    <col min="16" max="16" width="4.75390625" style="139" customWidth="1"/>
    <col min="17" max="19" width="5.625" style="139" customWidth="1"/>
    <col min="20" max="20" width="5.875" style="139" customWidth="1"/>
    <col min="21" max="21" width="5.50390625" style="139" customWidth="1"/>
    <col min="22" max="25" width="5.625" style="139" customWidth="1"/>
    <col min="26" max="26" width="5.00390625" style="139" customWidth="1"/>
    <col min="27" max="27" width="5.00390625" style="141" customWidth="1"/>
    <col min="28" max="28" width="5.625" style="139" customWidth="1"/>
    <col min="29" max="16384" width="5.75390625" style="139" customWidth="1"/>
  </cols>
  <sheetData>
    <row r="1" spans="1:27" s="139" customFormat="1" ht="14.25">
      <c r="A1" s="116" t="s">
        <v>1210</v>
      </c>
      <c r="AA1" s="141"/>
    </row>
    <row r="2" spans="1:26" s="165" customFormat="1" ht="33.75" customHeight="1">
      <c r="A2" s="167" t="s">
        <v>1211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8" s="139" customFormat="1" ht="16.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76"/>
      <c r="AB3" s="144" t="s">
        <v>26</v>
      </c>
    </row>
    <row r="4" spans="1:28" s="139" customFormat="1" ht="31.5" customHeight="1">
      <c r="A4" s="146" t="s">
        <v>1212</v>
      </c>
      <c r="B4" s="168" t="s">
        <v>1213</v>
      </c>
      <c r="C4" s="168"/>
      <c r="D4" s="168"/>
      <c r="E4" s="168"/>
      <c r="F4" s="168"/>
      <c r="G4" s="168"/>
      <c r="H4" s="168"/>
      <c r="I4" s="168"/>
      <c r="J4" s="168"/>
      <c r="K4" s="168"/>
      <c r="L4" s="168"/>
      <c r="M4" s="168"/>
      <c r="N4" s="168"/>
      <c r="O4" s="168"/>
      <c r="P4" s="168"/>
      <c r="Q4" s="168"/>
      <c r="R4" s="168"/>
      <c r="S4" s="168"/>
      <c r="T4" s="168"/>
      <c r="U4" s="168"/>
      <c r="V4" s="168"/>
      <c r="W4" s="168"/>
      <c r="X4" s="168"/>
      <c r="Y4" s="168"/>
      <c r="Z4" s="168"/>
      <c r="AA4" s="177"/>
      <c r="AB4" s="168"/>
    </row>
    <row r="5" spans="1:28" s="139" customFormat="1" ht="16.5" customHeight="1">
      <c r="A5" s="169"/>
      <c r="B5" s="170" t="s">
        <v>57</v>
      </c>
      <c r="C5" s="184" t="s">
        <v>1214</v>
      </c>
      <c r="D5" s="185"/>
      <c r="E5" s="185"/>
      <c r="F5" s="185"/>
      <c r="G5" s="185"/>
      <c r="H5" s="185"/>
      <c r="I5" s="185"/>
      <c r="J5" s="185"/>
      <c r="K5" s="185"/>
      <c r="L5" s="185"/>
      <c r="M5" s="185"/>
      <c r="N5" s="185"/>
      <c r="O5" s="185"/>
      <c r="P5" s="185"/>
      <c r="Q5" s="185"/>
      <c r="R5" s="185"/>
      <c r="S5" s="188"/>
      <c r="T5" s="184" t="s">
        <v>1215</v>
      </c>
      <c r="U5" s="185"/>
      <c r="V5" s="185"/>
      <c r="W5" s="185"/>
      <c r="X5" s="185"/>
      <c r="Y5" s="185"/>
      <c r="Z5" s="185"/>
      <c r="AA5" s="185"/>
      <c r="AB5" s="188"/>
    </row>
    <row r="6" spans="1:28" s="166" customFormat="1" ht="72.75" customHeight="1">
      <c r="A6" s="148"/>
      <c r="B6" s="172"/>
      <c r="C6" s="147" t="s">
        <v>1216</v>
      </c>
      <c r="D6" s="147" t="s">
        <v>1217</v>
      </c>
      <c r="E6" s="147" t="s">
        <v>1218</v>
      </c>
      <c r="F6" s="147" t="s">
        <v>1219</v>
      </c>
      <c r="G6" s="147" t="s">
        <v>1220</v>
      </c>
      <c r="H6" s="147" t="s">
        <v>1221</v>
      </c>
      <c r="I6" s="147" t="s">
        <v>1222</v>
      </c>
      <c r="J6" s="147" t="s">
        <v>1223</v>
      </c>
      <c r="K6" s="147" t="s">
        <v>1224</v>
      </c>
      <c r="L6" s="147" t="s">
        <v>1225</v>
      </c>
      <c r="M6" s="147" t="s">
        <v>1226</v>
      </c>
      <c r="N6" s="147" t="s">
        <v>1227</v>
      </c>
      <c r="O6" s="147" t="s">
        <v>1228</v>
      </c>
      <c r="P6" s="147" t="s">
        <v>1229</v>
      </c>
      <c r="Q6" s="147" t="s">
        <v>1230</v>
      </c>
      <c r="R6" s="155" t="s">
        <v>1231</v>
      </c>
      <c r="S6" s="147" t="s">
        <v>1232</v>
      </c>
      <c r="T6" s="147" t="s">
        <v>1216</v>
      </c>
      <c r="U6" s="147" t="s">
        <v>1233</v>
      </c>
      <c r="V6" s="147" t="s">
        <v>1234</v>
      </c>
      <c r="W6" s="147" t="s">
        <v>1235</v>
      </c>
      <c r="X6" s="147" t="s">
        <v>1236</v>
      </c>
      <c r="Y6" s="147" t="s">
        <v>1237</v>
      </c>
      <c r="Z6" s="147" t="s">
        <v>1238</v>
      </c>
      <c r="AA6" s="147" t="s">
        <v>1239</v>
      </c>
      <c r="AB6" s="147" t="s">
        <v>1240</v>
      </c>
    </row>
    <row r="7" spans="1:28" s="140" customFormat="1" ht="15.75" customHeight="1">
      <c r="A7" s="150" t="s">
        <v>1241</v>
      </c>
      <c r="B7" s="153">
        <f>C7+T7</f>
        <v>13170</v>
      </c>
      <c r="C7" s="153">
        <f>SUM(D7:S7)</f>
        <v>7836</v>
      </c>
      <c r="D7" s="151">
        <v>4002</v>
      </c>
      <c r="E7" s="151">
        <v>980</v>
      </c>
      <c r="F7" s="151"/>
      <c r="G7" s="151">
        <v>1231</v>
      </c>
      <c r="H7" s="151">
        <v>31</v>
      </c>
      <c r="I7" s="151">
        <v>392</v>
      </c>
      <c r="J7" s="151">
        <v>161</v>
      </c>
      <c r="K7" s="151">
        <v>98</v>
      </c>
      <c r="L7" s="151">
        <v>133</v>
      </c>
      <c r="M7" s="151">
        <v>270</v>
      </c>
      <c r="N7" s="151">
        <v>373</v>
      </c>
      <c r="O7" s="151">
        <v>10</v>
      </c>
      <c r="P7" s="151">
        <v>93</v>
      </c>
      <c r="Q7" s="151"/>
      <c r="R7" s="151"/>
      <c r="S7" s="151">
        <v>62</v>
      </c>
      <c r="T7" s="153">
        <f>SUM(U7:AB7)</f>
        <v>5334</v>
      </c>
      <c r="U7" s="151">
        <v>406</v>
      </c>
      <c r="V7" s="151">
        <v>498</v>
      </c>
      <c r="W7" s="151">
        <v>2712</v>
      </c>
      <c r="X7" s="151"/>
      <c r="Y7" s="151">
        <v>1370</v>
      </c>
      <c r="Z7" s="151"/>
      <c r="AA7" s="156">
        <v>348</v>
      </c>
      <c r="AB7" s="151"/>
    </row>
    <row r="8" spans="1:28" s="140" customFormat="1" ht="15.75" customHeight="1">
      <c r="A8" s="152"/>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7"/>
      <c r="AB8" s="153"/>
    </row>
    <row r="9" spans="1:28" s="140" customFormat="1" ht="15.75" customHeight="1">
      <c r="A9" s="152"/>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7"/>
      <c r="AB9" s="153"/>
    </row>
    <row r="10" spans="1:28" s="140" customFormat="1" ht="15.75" customHeight="1">
      <c r="A10" s="150"/>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row>
    <row r="11" spans="1:28" s="140" customFormat="1" ht="15.75" customHeight="1">
      <c r="A11" s="150"/>
      <c r="B11" s="153"/>
      <c r="C11" s="153"/>
      <c r="D11" s="151"/>
      <c r="E11" s="151"/>
      <c r="F11" s="151"/>
      <c r="G11" s="151"/>
      <c r="H11" s="151"/>
      <c r="I11" s="151"/>
      <c r="J11" s="151"/>
      <c r="K11" s="151"/>
      <c r="L11" s="151"/>
      <c r="M11" s="151"/>
      <c r="N11" s="151"/>
      <c r="O11" s="151"/>
      <c r="P11" s="151"/>
      <c r="Q11" s="151"/>
      <c r="R11" s="151"/>
      <c r="S11" s="151"/>
      <c r="T11" s="153"/>
      <c r="U11" s="151"/>
      <c r="V11" s="151"/>
      <c r="W11" s="151"/>
      <c r="X11" s="151"/>
      <c r="Y11" s="151"/>
      <c r="Z11" s="151"/>
      <c r="AA11" s="156"/>
      <c r="AB11" s="151"/>
    </row>
    <row r="12" spans="1:28" s="140" customFormat="1" ht="15.75" customHeight="1">
      <c r="A12" s="186"/>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row>
    <row r="13" spans="1:28" s="140" customFormat="1" ht="15.75" customHeight="1">
      <c r="A13" s="150"/>
      <c r="B13" s="153"/>
      <c r="C13" s="153"/>
      <c r="D13" s="151"/>
      <c r="E13" s="151"/>
      <c r="F13" s="151"/>
      <c r="G13" s="151"/>
      <c r="H13" s="151"/>
      <c r="I13" s="151"/>
      <c r="J13" s="151"/>
      <c r="K13" s="151"/>
      <c r="L13" s="151"/>
      <c r="M13" s="151"/>
      <c r="N13" s="151"/>
      <c r="O13" s="151"/>
      <c r="P13" s="151"/>
      <c r="Q13" s="151"/>
      <c r="R13" s="151"/>
      <c r="S13" s="151"/>
      <c r="T13" s="153"/>
      <c r="U13" s="151"/>
      <c r="V13" s="151"/>
      <c r="W13" s="151"/>
      <c r="X13" s="151"/>
      <c r="Y13" s="151"/>
      <c r="Z13" s="151"/>
      <c r="AA13" s="156"/>
      <c r="AB13" s="151"/>
    </row>
    <row r="14" spans="1:28" s="140" customFormat="1" ht="15.75" customHeight="1">
      <c r="A14" s="187"/>
      <c r="B14" s="153"/>
      <c r="C14" s="153"/>
      <c r="D14" s="151"/>
      <c r="E14" s="151"/>
      <c r="F14" s="151"/>
      <c r="G14" s="151"/>
      <c r="H14" s="151"/>
      <c r="I14" s="151"/>
      <c r="J14" s="151"/>
      <c r="K14" s="151"/>
      <c r="L14" s="151"/>
      <c r="M14" s="151"/>
      <c r="N14" s="151"/>
      <c r="O14" s="151"/>
      <c r="P14" s="151"/>
      <c r="Q14" s="151"/>
      <c r="R14" s="151"/>
      <c r="S14" s="151"/>
      <c r="T14" s="153"/>
      <c r="U14" s="151"/>
      <c r="V14" s="151"/>
      <c r="W14" s="151"/>
      <c r="X14" s="151"/>
      <c r="Y14" s="151"/>
      <c r="Z14" s="151"/>
      <c r="AA14" s="156"/>
      <c r="AB14" s="151"/>
    </row>
    <row r="15" spans="1:28" s="140" customFormat="1" ht="15.75" customHeight="1">
      <c r="A15" s="150"/>
      <c r="B15" s="153"/>
      <c r="C15" s="153"/>
      <c r="D15" s="151"/>
      <c r="E15" s="151"/>
      <c r="F15" s="151"/>
      <c r="G15" s="151"/>
      <c r="H15" s="151"/>
      <c r="I15" s="151"/>
      <c r="J15" s="151"/>
      <c r="K15" s="151"/>
      <c r="L15" s="151"/>
      <c r="M15" s="151"/>
      <c r="N15" s="151"/>
      <c r="O15" s="151"/>
      <c r="P15" s="151"/>
      <c r="Q15" s="151"/>
      <c r="R15" s="151"/>
      <c r="S15" s="151"/>
      <c r="T15" s="153"/>
      <c r="U15" s="151"/>
      <c r="V15" s="151"/>
      <c r="W15" s="151"/>
      <c r="X15" s="151"/>
      <c r="Y15" s="151"/>
      <c r="Z15" s="151"/>
      <c r="AA15" s="156"/>
      <c r="AB15" s="151"/>
    </row>
    <row r="16" spans="1:28" s="140" customFormat="1" ht="15.75" customHeight="1">
      <c r="A16" s="150"/>
      <c r="B16" s="153"/>
      <c r="C16" s="153"/>
      <c r="D16" s="151"/>
      <c r="E16" s="151"/>
      <c r="F16" s="151"/>
      <c r="G16" s="151"/>
      <c r="H16" s="151"/>
      <c r="I16" s="151"/>
      <c r="J16" s="151"/>
      <c r="K16" s="151"/>
      <c r="L16" s="151"/>
      <c r="M16" s="151"/>
      <c r="N16" s="151"/>
      <c r="O16" s="151"/>
      <c r="P16" s="151"/>
      <c r="Q16" s="151"/>
      <c r="R16" s="151"/>
      <c r="S16" s="151"/>
      <c r="T16" s="153"/>
      <c r="U16" s="151"/>
      <c r="V16" s="151"/>
      <c r="W16" s="151"/>
      <c r="X16" s="151"/>
      <c r="Y16" s="151"/>
      <c r="Z16" s="151"/>
      <c r="AA16" s="156"/>
      <c r="AB16" s="151"/>
    </row>
    <row r="17" spans="1:28" s="140" customFormat="1" ht="15.75" customHeight="1">
      <c r="A17" s="150"/>
      <c r="B17" s="153"/>
      <c r="C17" s="153"/>
      <c r="D17" s="151"/>
      <c r="E17" s="151"/>
      <c r="F17" s="151"/>
      <c r="G17" s="151"/>
      <c r="H17" s="151"/>
      <c r="I17" s="151"/>
      <c r="J17" s="151"/>
      <c r="K17" s="151"/>
      <c r="L17" s="151"/>
      <c r="M17" s="151"/>
      <c r="N17" s="151"/>
      <c r="O17" s="151"/>
      <c r="P17" s="151"/>
      <c r="Q17" s="151"/>
      <c r="R17" s="151"/>
      <c r="S17" s="151"/>
      <c r="T17" s="153"/>
      <c r="U17" s="151"/>
      <c r="V17" s="151"/>
      <c r="W17" s="151"/>
      <c r="X17" s="151"/>
      <c r="Y17" s="151"/>
      <c r="Z17" s="151"/>
      <c r="AA17" s="156"/>
      <c r="AB17" s="151"/>
    </row>
    <row r="18" spans="1:28" s="140" customFormat="1" ht="15.75" customHeight="1">
      <c r="A18" s="150"/>
      <c r="B18" s="153"/>
      <c r="C18" s="153"/>
      <c r="D18" s="151"/>
      <c r="E18" s="151"/>
      <c r="F18" s="151"/>
      <c r="G18" s="151"/>
      <c r="H18" s="151"/>
      <c r="I18" s="151"/>
      <c r="J18" s="151"/>
      <c r="K18" s="151"/>
      <c r="L18" s="151"/>
      <c r="M18" s="151"/>
      <c r="N18" s="151"/>
      <c r="O18" s="151"/>
      <c r="P18" s="151"/>
      <c r="Q18" s="151"/>
      <c r="R18" s="151"/>
      <c r="S18" s="151"/>
      <c r="T18" s="153"/>
      <c r="U18" s="151"/>
      <c r="V18" s="151"/>
      <c r="W18" s="151"/>
      <c r="X18" s="151"/>
      <c r="Y18" s="151"/>
      <c r="Z18" s="151"/>
      <c r="AA18" s="156"/>
      <c r="AB18" s="151"/>
    </row>
    <row r="19" spans="1:28" s="140" customFormat="1" ht="15.75" customHeight="1">
      <c r="A19" s="150"/>
      <c r="B19" s="153"/>
      <c r="C19" s="153"/>
      <c r="D19" s="151"/>
      <c r="E19" s="151"/>
      <c r="F19" s="151"/>
      <c r="G19" s="151"/>
      <c r="H19" s="151"/>
      <c r="I19" s="151"/>
      <c r="J19" s="151"/>
      <c r="K19" s="151"/>
      <c r="L19" s="151"/>
      <c r="M19" s="151"/>
      <c r="N19" s="151"/>
      <c r="O19" s="151"/>
      <c r="P19" s="151"/>
      <c r="Q19" s="151"/>
      <c r="R19" s="151"/>
      <c r="S19" s="151"/>
      <c r="T19" s="153"/>
      <c r="U19" s="151"/>
      <c r="V19" s="151"/>
      <c r="W19" s="151"/>
      <c r="X19" s="151"/>
      <c r="Y19" s="151"/>
      <c r="Z19" s="151"/>
      <c r="AA19" s="156"/>
      <c r="AB19" s="151"/>
    </row>
    <row r="20" spans="1:28" s="140" customFormat="1" ht="15.75" customHeight="1">
      <c r="A20" s="150"/>
      <c r="B20" s="153"/>
      <c r="C20" s="153"/>
      <c r="D20" s="151"/>
      <c r="E20" s="151"/>
      <c r="F20" s="151"/>
      <c r="G20" s="151"/>
      <c r="H20" s="151"/>
      <c r="I20" s="151"/>
      <c r="J20" s="151"/>
      <c r="K20" s="151"/>
      <c r="L20" s="151"/>
      <c r="M20" s="151"/>
      <c r="N20" s="151"/>
      <c r="O20" s="151"/>
      <c r="P20" s="151"/>
      <c r="Q20" s="151"/>
      <c r="R20" s="151"/>
      <c r="S20" s="151"/>
      <c r="T20" s="153"/>
      <c r="U20" s="151"/>
      <c r="V20" s="151"/>
      <c r="W20" s="151"/>
      <c r="X20" s="151"/>
      <c r="Y20" s="151"/>
      <c r="Z20" s="151"/>
      <c r="AA20" s="156"/>
      <c r="AB20" s="151"/>
    </row>
    <row r="21" spans="1:28" s="140" customFormat="1" ht="15.75" customHeight="1">
      <c r="A21" s="151"/>
      <c r="B21" s="153"/>
      <c r="C21" s="153"/>
      <c r="D21" s="151"/>
      <c r="E21" s="151"/>
      <c r="F21" s="151"/>
      <c r="G21" s="151"/>
      <c r="H21" s="151"/>
      <c r="I21" s="151"/>
      <c r="J21" s="151"/>
      <c r="K21" s="151"/>
      <c r="L21" s="151"/>
      <c r="M21" s="151"/>
      <c r="N21" s="151"/>
      <c r="O21" s="151"/>
      <c r="P21" s="151"/>
      <c r="Q21" s="151"/>
      <c r="R21" s="151"/>
      <c r="S21" s="151"/>
      <c r="T21" s="153"/>
      <c r="U21" s="151"/>
      <c r="V21" s="151"/>
      <c r="W21" s="151"/>
      <c r="X21" s="151"/>
      <c r="Y21" s="151"/>
      <c r="Z21" s="151"/>
      <c r="AA21" s="156"/>
      <c r="AB21" s="151"/>
    </row>
    <row r="22" spans="1:28" s="140" customFormat="1" ht="15.75" customHeight="1">
      <c r="A22" s="151"/>
      <c r="B22" s="153"/>
      <c r="C22" s="153"/>
      <c r="D22" s="151"/>
      <c r="E22" s="151"/>
      <c r="F22" s="151"/>
      <c r="G22" s="151"/>
      <c r="H22" s="151"/>
      <c r="I22" s="151"/>
      <c r="J22" s="151"/>
      <c r="K22" s="151"/>
      <c r="L22" s="151"/>
      <c r="M22" s="151"/>
      <c r="N22" s="151"/>
      <c r="O22" s="151"/>
      <c r="P22" s="151"/>
      <c r="Q22" s="151"/>
      <c r="R22" s="151"/>
      <c r="S22" s="151"/>
      <c r="T22" s="153"/>
      <c r="U22" s="151"/>
      <c r="V22" s="151"/>
      <c r="W22" s="151"/>
      <c r="X22" s="151"/>
      <c r="Y22" s="151"/>
      <c r="Z22" s="151"/>
      <c r="AA22" s="156"/>
      <c r="AB22" s="151"/>
    </row>
    <row r="23" spans="1:28" s="140" customFormat="1" ht="15.75" customHeight="1">
      <c r="A23" s="151"/>
      <c r="B23" s="153">
        <f>C23+T23</f>
        <v>0</v>
      </c>
      <c r="C23" s="151"/>
      <c r="D23" s="151"/>
      <c r="E23" s="151"/>
      <c r="F23" s="151"/>
      <c r="G23" s="151"/>
      <c r="H23" s="151"/>
      <c r="I23" s="151"/>
      <c r="J23" s="151"/>
      <c r="K23" s="151"/>
      <c r="L23" s="151"/>
      <c r="M23" s="151"/>
      <c r="N23" s="151"/>
      <c r="O23" s="151"/>
      <c r="P23" s="151"/>
      <c r="Q23" s="151"/>
      <c r="R23" s="151"/>
      <c r="S23" s="151"/>
      <c r="T23" s="153">
        <f>SUM(U23:AB23)</f>
        <v>0</v>
      </c>
      <c r="U23" s="151"/>
      <c r="V23" s="151"/>
      <c r="W23" s="151"/>
      <c r="X23" s="151"/>
      <c r="Y23" s="151"/>
      <c r="Z23" s="151"/>
      <c r="AA23" s="156"/>
      <c r="AB23" s="151"/>
    </row>
    <row r="24" spans="1:28" s="140" customFormat="1" ht="15.75" customHeight="1">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6"/>
      <c r="AB24" s="151"/>
    </row>
    <row r="25" spans="1:28" s="140" customFormat="1" ht="15.75" customHeight="1">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6"/>
      <c r="AB25" s="151"/>
    </row>
    <row r="26" spans="1:28" s="140" customFormat="1" ht="15.75"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6"/>
      <c r="AB26" s="151"/>
    </row>
    <row r="27" spans="1:28" s="140" customFormat="1" ht="15.75"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6"/>
      <c r="AB27" s="151"/>
    </row>
    <row r="28" spans="1:28" s="140" customFormat="1" ht="15.75"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6"/>
      <c r="AB28" s="151"/>
    </row>
    <row r="29" spans="1:28" s="140" customFormat="1" ht="15.75"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6"/>
      <c r="AB29" s="151"/>
    </row>
    <row r="30" spans="1:28" s="140" customFormat="1" ht="15.75" customHeight="1">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6"/>
      <c r="AB30" s="151"/>
    </row>
    <row r="31" spans="1:28" s="140" customFormat="1" ht="15.75" customHeight="1">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6"/>
      <c r="AB31" s="151"/>
    </row>
    <row r="32" spans="1:28" s="140" customFormat="1" ht="15.75"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6"/>
      <c r="AB32" s="151"/>
    </row>
    <row r="33" s="139" customFormat="1" ht="14.25">
      <c r="AA33" s="141"/>
    </row>
    <row r="34" s="139" customFormat="1" ht="14.25">
      <c r="AA34" s="141"/>
    </row>
    <row r="35" s="139" customFormat="1" ht="14.25">
      <c r="AA35" s="141"/>
    </row>
    <row r="36" s="139" customFormat="1" ht="14.25">
      <c r="AA36" s="141"/>
    </row>
    <row r="37" s="139" customFormat="1" ht="14.25">
      <c r="AA37" s="141"/>
    </row>
    <row r="38" s="139" customFormat="1" ht="14.25">
      <c r="AA38" s="141"/>
    </row>
    <row r="39" s="139" customFormat="1" ht="14.25">
      <c r="AA39" s="141"/>
    </row>
    <row r="40" s="139" customFormat="1" ht="14.25">
      <c r="AA40" s="141"/>
    </row>
    <row r="41" s="139" customFormat="1" ht="14.25">
      <c r="AA41" s="141"/>
    </row>
    <row r="42" s="139" customFormat="1" ht="14.25">
      <c r="AA42" s="141"/>
    </row>
    <row r="43" s="139" customFormat="1" ht="14.25">
      <c r="AA43" s="141"/>
    </row>
    <row r="44" s="139" customFormat="1" ht="14.25">
      <c r="AA44" s="141"/>
    </row>
    <row r="45" s="139" customFormat="1" ht="14.25">
      <c r="AA45" s="141"/>
    </row>
    <row r="46" s="139" customFormat="1" ht="14.25">
      <c r="AA46" s="141"/>
    </row>
    <row r="47" s="139" customFormat="1" ht="14.25">
      <c r="AA47" s="141"/>
    </row>
    <row r="48" s="139" customFormat="1" ht="14.25">
      <c r="AA48" s="141"/>
    </row>
    <row r="49" s="139" customFormat="1" ht="14.25">
      <c r="AA49" s="141"/>
    </row>
    <row r="50" s="139" customFormat="1" ht="14.25">
      <c r="AA50" s="141"/>
    </row>
    <row r="51" s="139" customFormat="1" ht="14.25">
      <c r="AA51" s="141"/>
    </row>
    <row r="52" s="139" customFormat="1" ht="14.25">
      <c r="AA52" s="141"/>
    </row>
    <row r="53" s="139" customFormat="1" ht="14.25">
      <c r="AA53" s="141"/>
    </row>
    <row r="54" s="139" customFormat="1" ht="14.25">
      <c r="AA54" s="141"/>
    </row>
    <row r="55" s="139" customFormat="1" ht="14.25">
      <c r="AA55" s="141"/>
    </row>
    <row r="56" s="139" customFormat="1" ht="14.25">
      <c r="AA56" s="141"/>
    </row>
    <row r="57" s="139" customFormat="1" ht="14.25">
      <c r="AA57" s="141"/>
    </row>
    <row r="58" s="139" customFormat="1" ht="14.25">
      <c r="AA58" s="141"/>
    </row>
    <row r="59" s="139" customFormat="1" ht="14.25">
      <c r="AA59" s="141"/>
    </row>
    <row r="60" s="139" customFormat="1" ht="14.25">
      <c r="AA60" s="141"/>
    </row>
    <row r="61" s="139" customFormat="1" ht="14.25">
      <c r="AA61" s="141"/>
    </row>
    <row r="62" s="139" customFormat="1" ht="14.25">
      <c r="AA62" s="141"/>
    </row>
    <row r="63" s="139" customFormat="1" ht="14.25">
      <c r="AA63" s="141"/>
    </row>
    <row r="64" s="139" customFormat="1" ht="14.25">
      <c r="AA64" s="141"/>
    </row>
    <row r="65" s="139" customFormat="1" ht="14.25">
      <c r="AA65" s="141"/>
    </row>
    <row r="66" s="139" customFormat="1" ht="14.25">
      <c r="AA66" s="141"/>
    </row>
    <row r="67" s="139" customFormat="1" ht="14.25">
      <c r="AA67" s="141"/>
    </row>
    <row r="68" s="139" customFormat="1" ht="14.25">
      <c r="AA68" s="141"/>
    </row>
    <row r="69" s="139" customFormat="1" ht="14.25">
      <c r="AA69" s="141"/>
    </row>
    <row r="70" s="139" customFormat="1" ht="14.25">
      <c r="AA70" s="141"/>
    </row>
    <row r="71" s="139" customFormat="1" ht="14.25">
      <c r="AA71" s="141"/>
    </row>
    <row r="72" s="139" customFormat="1" ht="14.25">
      <c r="AA72" s="141"/>
    </row>
    <row r="73" s="139" customFormat="1" ht="14.25">
      <c r="AA73" s="141"/>
    </row>
    <row r="74" s="139" customFormat="1" ht="14.25">
      <c r="AA74" s="141"/>
    </row>
    <row r="75" s="139" customFormat="1" ht="14.25">
      <c r="AA75" s="141"/>
    </row>
    <row r="76" s="139" customFormat="1" ht="14.25">
      <c r="AA76" s="141"/>
    </row>
    <row r="77" s="139" customFormat="1" ht="14.25">
      <c r="AA77" s="141"/>
    </row>
    <row r="78" s="139" customFormat="1" ht="14.25">
      <c r="AA78" s="141"/>
    </row>
    <row r="79" s="139" customFormat="1" ht="14.25">
      <c r="AA79" s="141"/>
    </row>
    <row r="80" s="139" customFormat="1" ht="14.25">
      <c r="AA80" s="141"/>
    </row>
    <row r="81" s="139" customFormat="1" ht="14.25">
      <c r="AA81" s="141"/>
    </row>
    <row r="82" s="139" customFormat="1" ht="14.25">
      <c r="AA82" s="141"/>
    </row>
    <row r="83" s="139" customFormat="1" ht="14.25">
      <c r="AA83" s="141"/>
    </row>
    <row r="84" s="139" customFormat="1" ht="14.25">
      <c r="AA84" s="141"/>
    </row>
    <row r="85" s="139" customFormat="1" ht="14.25">
      <c r="AA85" s="141"/>
    </row>
    <row r="86" s="139" customFormat="1" ht="14.25">
      <c r="AA86" s="141"/>
    </row>
    <row r="87" s="139" customFormat="1" ht="14.25">
      <c r="AA87" s="141"/>
    </row>
    <row r="88" s="139" customFormat="1" ht="14.25">
      <c r="AA88" s="141"/>
    </row>
    <row r="89" s="139" customFormat="1" ht="14.25">
      <c r="AA89" s="141"/>
    </row>
    <row r="90" s="139" customFormat="1" ht="14.25">
      <c r="AA90" s="141"/>
    </row>
    <row r="91" s="139" customFormat="1" ht="14.25">
      <c r="AA91" s="141"/>
    </row>
    <row r="92" s="139" customFormat="1" ht="14.25">
      <c r="AA92" s="141"/>
    </row>
    <row r="93" s="139" customFormat="1" ht="14.25">
      <c r="AA93" s="141"/>
    </row>
    <row r="94" s="139" customFormat="1" ht="14.25">
      <c r="AA94" s="141"/>
    </row>
    <row r="95" s="139" customFormat="1" ht="14.25">
      <c r="AA95" s="141"/>
    </row>
    <row r="96" s="139" customFormat="1" ht="14.25">
      <c r="AA96" s="141"/>
    </row>
    <row r="97" s="139" customFormat="1" ht="14.25">
      <c r="AA97" s="141"/>
    </row>
    <row r="98" s="139" customFormat="1" ht="14.25">
      <c r="AA98" s="141"/>
    </row>
    <row r="99" s="139" customFormat="1" ht="14.25">
      <c r="AA99" s="141"/>
    </row>
    <row r="100" s="139" customFormat="1" ht="14.25">
      <c r="AA100" s="141"/>
    </row>
    <row r="101" s="139" customFormat="1" ht="14.25">
      <c r="AA101" s="141"/>
    </row>
    <row r="102" s="139" customFormat="1" ht="14.25">
      <c r="AA102" s="141"/>
    </row>
    <row r="103" s="139" customFormat="1" ht="14.25">
      <c r="AA103" s="141"/>
    </row>
    <row r="104" s="139" customFormat="1" ht="14.25">
      <c r="AA104" s="141"/>
    </row>
    <row r="105" s="139" customFormat="1" ht="14.25">
      <c r="AA105" s="141"/>
    </row>
    <row r="106" s="139" customFormat="1" ht="14.25">
      <c r="AA106" s="141"/>
    </row>
    <row r="107" s="139" customFormat="1" ht="14.25">
      <c r="AA107" s="141"/>
    </row>
    <row r="108" s="139" customFormat="1" ht="14.25">
      <c r="AA108" s="141"/>
    </row>
    <row r="109" s="139" customFormat="1" ht="14.25">
      <c r="AA109" s="141"/>
    </row>
    <row r="110" s="139" customFormat="1" ht="14.25">
      <c r="AA110" s="141"/>
    </row>
    <row r="111" s="139" customFormat="1" ht="14.25">
      <c r="AA111" s="141"/>
    </row>
    <row r="112" s="139" customFormat="1" ht="14.25">
      <c r="AA112" s="141"/>
    </row>
    <row r="113" s="139" customFormat="1" ht="14.25">
      <c r="AA113" s="141"/>
    </row>
    <row r="114" s="139" customFormat="1" ht="14.25">
      <c r="AA114" s="141"/>
    </row>
    <row r="115" s="139" customFormat="1" ht="14.25">
      <c r="AA115" s="141"/>
    </row>
    <row r="116" s="139" customFormat="1" ht="14.25">
      <c r="AA116" s="141"/>
    </row>
    <row r="117" s="139" customFormat="1" ht="14.25">
      <c r="AA117" s="141"/>
    </row>
    <row r="118" s="139" customFormat="1" ht="14.25">
      <c r="AA118" s="141"/>
    </row>
    <row r="119" s="139" customFormat="1" ht="14.25">
      <c r="AA119" s="141"/>
    </row>
    <row r="120" s="139" customFormat="1" ht="14.25">
      <c r="AA120" s="141"/>
    </row>
    <row r="121" s="139" customFormat="1" ht="14.25">
      <c r="AA121" s="141"/>
    </row>
    <row r="122" s="139" customFormat="1" ht="14.25">
      <c r="AA122" s="141"/>
    </row>
    <row r="123" s="139" customFormat="1" ht="14.25">
      <c r="AA123" s="141"/>
    </row>
    <row r="124" s="139" customFormat="1" ht="14.25">
      <c r="AA124" s="141"/>
    </row>
    <row r="125" s="139" customFormat="1" ht="14.25">
      <c r="AA125" s="141"/>
    </row>
    <row r="126" s="139" customFormat="1" ht="14.25">
      <c r="AA126" s="141"/>
    </row>
    <row r="127" s="139" customFormat="1" ht="14.25">
      <c r="AA127" s="141"/>
    </row>
    <row r="128" s="139" customFormat="1" ht="14.25">
      <c r="AA128" s="141"/>
    </row>
    <row r="129" s="139" customFormat="1" ht="14.25">
      <c r="AA129" s="141"/>
    </row>
    <row r="130" s="139" customFormat="1" ht="14.25">
      <c r="AA130" s="141"/>
    </row>
    <row r="131" s="139" customFormat="1" ht="14.25">
      <c r="AA131" s="141"/>
    </row>
    <row r="132" s="139" customFormat="1" ht="14.25">
      <c r="AA132" s="141"/>
    </row>
    <row r="133" s="139" customFormat="1" ht="14.25">
      <c r="AA133" s="141"/>
    </row>
    <row r="134" s="139" customFormat="1" ht="14.25">
      <c r="AA134" s="141"/>
    </row>
    <row r="135" s="139" customFormat="1" ht="14.25">
      <c r="AA135" s="141"/>
    </row>
    <row r="136" s="139" customFormat="1" ht="14.25">
      <c r="AA136" s="141"/>
    </row>
    <row r="137" s="139" customFormat="1" ht="14.25">
      <c r="AA137" s="141"/>
    </row>
    <row r="138" s="139" customFormat="1" ht="14.25">
      <c r="AA138" s="141"/>
    </row>
    <row r="139" s="139" customFormat="1" ht="14.25">
      <c r="AA139" s="141"/>
    </row>
    <row r="140" s="139" customFormat="1" ht="14.25">
      <c r="AA140" s="141"/>
    </row>
    <row r="141" s="139" customFormat="1" ht="14.25">
      <c r="AA141" s="141"/>
    </row>
    <row r="142" s="139" customFormat="1" ht="14.25">
      <c r="AA142" s="141"/>
    </row>
    <row r="143" s="139" customFormat="1" ht="14.25">
      <c r="AA143" s="141"/>
    </row>
    <row r="144" s="139" customFormat="1" ht="14.25">
      <c r="AA144" s="141"/>
    </row>
    <row r="145" s="139" customFormat="1" ht="14.25">
      <c r="AA145" s="141"/>
    </row>
    <row r="146" s="139" customFormat="1" ht="14.25">
      <c r="AA146" s="141"/>
    </row>
    <row r="147" s="139" customFormat="1" ht="14.25">
      <c r="AA147" s="141"/>
    </row>
    <row r="148" s="139" customFormat="1" ht="14.25">
      <c r="AA148" s="141"/>
    </row>
    <row r="149" s="139" customFormat="1" ht="14.25">
      <c r="AA149" s="141"/>
    </row>
    <row r="150" s="139" customFormat="1" ht="14.25">
      <c r="AA150" s="141"/>
    </row>
    <row r="151" s="139" customFormat="1" ht="14.25">
      <c r="AA151" s="141"/>
    </row>
    <row r="152" s="139" customFormat="1" ht="14.25">
      <c r="AA152" s="141"/>
    </row>
    <row r="153" s="139" customFormat="1" ht="14.25">
      <c r="AA153" s="141"/>
    </row>
    <row r="154" s="139" customFormat="1" ht="14.25">
      <c r="AA154" s="141"/>
    </row>
    <row r="155" s="139" customFormat="1" ht="14.25">
      <c r="AA155" s="141"/>
    </row>
    <row r="156" s="139" customFormat="1" ht="14.25">
      <c r="AA156" s="141"/>
    </row>
    <row r="157" s="139" customFormat="1" ht="14.25">
      <c r="AA157" s="141"/>
    </row>
    <row r="158" s="139" customFormat="1" ht="14.25">
      <c r="AA158" s="141"/>
    </row>
    <row r="159" s="139" customFormat="1" ht="14.25">
      <c r="AA159" s="141"/>
    </row>
    <row r="160" s="139" customFormat="1" ht="14.25">
      <c r="AA160" s="141"/>
    </row>
    <row r="161" s="139" customFormat="1" ht="14.25">
      <c r="AA161" s="141"/>
    </row>
    <row r="162" s="139" customFormat="1" ht="14.25">
      <c r="AA162" s="141"/>
    </row>
    <row r="163" s="139" customFormat="1" ht="14.25">
      <c r="AA163" s="141"/>
    </row>
    <row r="164" s="139" customFormat="1" ht="14.25">
      <c r="AA164" s="141"/>
    </row>
    <row r="165" s="139" customFormat="1" ht="14.25">
      <c r="AA165" s="141"/>
    </row>
    <row r="166" s="139" customFormat="1" ht="14.25">
      <c r="AA166" s="141"/>
    </row>
    <row r="167" s="139" customFormat="1" ht="14.25">
      <c r="AA167" s="141"/>
    </row>
    <row r="168" s="139" customFormat="1" ht="14.25">
      <c r="AA168" s="141"/>
    </row>
    <row r="169" s="139" customFormat="1" ht="14.25">
      <c r="AA169" s="141"/>
    </row>
    <row r="170" s="139" customFormat="1" ht="14.25">
      <c r="AA170" s="141"/>
    </row>
    <row r="171" s="139" customFormat="1" ht="14.25">
      <c r="AA171" s="141"/>
    </row>
    <row r="172" s="139" customFormat="1" ht="14.25">
      <c r="AA172" s="141"/>
    </row>
    <row r="173" s="139" customFormat="1" ht="14.25">
      <c r="AA173" s="141"/>
    </row>
    <row r="174" s="139" customFormat="1" ht="14.25">
      <c r="AA174" s="141"/>
    </row>
    <row r="175" s="139" customFormat="1" ht="14.25">
      <c r="AA175" s="141"/>
    </row>
    <row r="176" s="139" customFormat="1" ht="14.25">
      <c r="AA176" s="141"/>
    </row>
    <row r="177" s="139" customFormat="1" ht="14.25">
      <c r="AA177" s="141"/>
    </row>
    <row r="178" s="139" customFormat="1" ht="14.25">
      <c r="AA178" s="141"/>
    </row>
    <row r="179" s="139" customFormat="1" ht="14.25">
      <c r="AA179" s="141"/>
    </row>
    <row r="180" s="139" customFormat="1" ht="14.25">
      <c r="AA180" s="141"/>
    </row>
    <row r="181" s="139" customFormat="1" ht="14.25">
      <c r="AA181" s="141"/>
    </row>
    <row r="182" s="139" customFormat="1" ht="14.25">
      <c r="AA182" s="141"/>
    </row>
    <row r="183" s="139" customFormat="1" ht="14.25">
      <c r="AA183" s="141"/>
    </row>
    <row r="184" s="139" customFormat="1" ht="14.25">
      <c r="AA184" s="141"/>
    </row>
    <row r="185" s="139" customFormat="1" ht="14.25">
      <c r="AA185" s="141"/>
    </row>
    <row r="186" s="139" customFormat="1" ht="14.25">
      <c r="AA186" s="141"/>
    </row>
    <row r="187" s="139" customFormat="1" ht="14.25">
      <c r="AA187" s="141"/>
    </row>
    <row r="188" s="139" customFormat="1" ht="14.25">
      <c r="AA188" s="141"/>
    </row>
    <row r="189" s="139" customFormat="1" ht="14.25">
      <c r="AA189" s="141"/>
    </row>
    <row r="190" s="139" customFormat="1" ht="14.25">
      <c r="AA190" s="141"/>
    </row>
    <row r="191" s="139" customFormat="1" ht="14.25">
      <c r="AA191" s="141"/>
    </row>
    <row r="192" s="139" customFormat="1" ht="14.25">
      <c r="AA192" s="141"/>
    </row>
    <row r="193" s="139" customFormat="1" ht="14.25">
      <c r="AA193" s="141"/>
    </row>
    <row r="194" s="139" customFormat="1" ht="14.25">
      <c r="AA194" s="141"/>
    </row>
    <row r="195" s="139" customFormat="1" ht="14.25">
      <c r="AA195" s="141"/>
    </row>
    <row r="196" s="139" customFormat="1" ht="14.25">
      <c r="AA196" s="141"/>
    </row>
    <row r="197" s="139" customFormat="1" ht="14.25">
      <c r="AA197" s="141"/>
    </row>
    <row r="198" s="139" customFormat="1" ht="14.25">
      <c r="AA198" s="141"/>
    </row>
    <row r="199" s="139" customFormat="1" ht="14.25">
      <c r="AA199" s="141"/>
    </row>
    <row r="200" s="139" customFormat="1" ht="14.25">
      <c r="AA200" s="141"/>
    </row>
    <row r="201" s="139" customFormat="1" ht="14.25">
      <c r="AA201" s="141"/>
    </row>
    <row r="202" s="139" customFormat="1" ht="14.25">
      <c r="AA202" s="141"/>
    </row>
    <row r="203" s="139" customFormat="1" ht="14.25">
      <c r="AA203" s="141"/>
    </row>
    <row r="204" s="139" customFormat="1" ht="14.25">
      <c r="AA204" s="141"/>
    </row>
    <row r="205" s="139" customFormat="1" ht="14.25">
      <c r="AA205" s="141"/>
    </row>
    <row r="206" s="139" customFormat="1" ht="14.25">
      <c r="AA206" s="141"/>
    </row>
    <row r="207" s="139" customFormat="1" ht="14.25">
      <c r="AA207" s="141"/>
    </row>
    <row r="208" s="139" customFormat="1" ht="14.25">
      <c r="AA208" s="141"/>
    </row>
    <row r="209" s="139" customFormat="1" ht="14.25">
      <c r="AA209" s="141"/>
    </row>
    <row r="210" s="139" customFormat="1" ht="14.25">
      <c r="AA210" s="141"/>
    </row>
    <row r="211" s="139" customFormat="1" ht="14.25">
      <c r="AA211" s="141"/>
    </row>
    <row r="212" s="139" customFormat="1" ht="14.25">
      <c r="AA212" s="141"/>
    </row>
    <row r="213" s="139" customFormat="1" ht="14.25">
      <c r="AA213" s="141"/>
    </row>
    <row r="214" s="139" customFormat="1" ht="14.25">
      <c r="AA214" s="141"/>
    </row>
    <row r="215" s="139" customFormat="1" ht="14.25">
      <c r="AA215" s="141"/>
    </row>
    <row r="216" s="139" customFormat="1" ht="14.25">
      <c r="AA216" s="141"/>
    </row>
    <row r="217" s="139" customFormat="1" ht="14.25">
      <c r="AA217" s="141"/>
    </row>
    <row r="218" s="139" customFormat="1" ht="14.25">
      <c r="AA218" s="141"/>
    </row>
    <row r="219" s="139" customFormat="1" ht="14.25">
      <c r="AA219" s="141"/>
    </row>
    <row r="220" s="139" customFormat="1" ht="14.25">
      <c r="AA220" s="141"/>
    </row>
    <row r="221" s="139" customFormat="1" ht="14.25">
      <c r="AA221" s="141"/>
    </row>
    <row r="222" s="139" customFormat="1" ht="14.25">
      <c r="AA222" s="141"/>
    </row>
    <row r="223" s="139" customFormat="1" ht="14.25">
      <c r="AA223" s="141"/>
    </row>
    <row r="224" s="139" customFormat="1" ht="14.25">
      <c r="AA224" s="141"/>
    </row>
    <row r="225" s="139" customFormat="1" ht="14.25">
      <c r="AA225" s="141"/>
    </row>
    <row r="226" s="139" customFormat="1" ht="14.25">
      <c r="AA226" s="141"/>
    </row>
    <row r="227" s="139" customFormat="1" ht="14.25">
      <c r="AA227" s="141"/>
    </row>
    <row r="228" s="139" customFormat="1" ht="14.25">
      <c r="AA228" s="141"/>
    </row>
    <row r="229" s="139" customFormat="1" ht="14.25">
      <c r="AA229" s="141"/>
    </row>
    <row r="230" s="139" customFormat="1" ht="14.25">
      <c r="AA230" s="141"/>
    </row>
    <row r="231" s="139" customFormat="1" ht="14.25">
      <c r="AA231" s="141"/>
    </row>
    <row r="232" s="139" customFormat="1" ht="14.25">
      <c r="AA232" s="141"/>
    </row>
    <row r="233" s="139" customFormat="1" ht="14.25">
      <c r="AA233" s="141"/>
    </row>
    <row r="234" s="139" customFormat="1" ht="14.25">
      <c r="AA234" s="141"/>
    </row>
    <row r="235" s="139" customFormat="1" ht="14.25">
      <c r="AA235" s="141"/>
    </row>
    <row r="236" s="139" customFormat="1" ht="14.25">
      <c r="AA236" s="141"/>
    </row>
    <row r="237" s="139" customFormat="1" ht="14.25">
      <c r="AA237" s="141"/>
    </row>
    <row r="238" s="139" customFormat="1" ht="14.25">
      <c r="AA238" s="141"/>
    </row>
    <row r="239" s="139" customFormat="1" ht="14.25">
      <c r="AA239" s="141"/>
    </row>
    <row r="240" s="139" customFormat="1" ht="14.25">
      <c r="AA240" s="141"/>
    </row>
    <row r="241" s="139" customFormat="1" ht="14.25">
      <c r="AA241" s="141"/>
    </row>
    <row r="242" s="139" customFormat="1" ht="14.25">
      <c r="AA242" s="141"/>
    </row>
    <row r="243" s="139" customFormat="1" ht="14.25">
      <c r="AA243" s="141"/>
    </row>
    <row r="244" s="139" customFormat="1" ht="14.25">
      <c r="AA244" s="141"/>
    </row>
    <row r="245" s="139" customFormat="1" ht="14.25">
      <c r="AA245" s="141"/>
    </row>
    <row r="246" s="139" customFormat="1" ht="14.25">
      <c r="AA246" s="141"/>
    </row>
    <row r="247" s="139" customFormat="1" ht="14.25">
      <c r="AA247" s="141"/>
    </row>
    <row r="248" s="139" customFormat="1" ht="14.25">
      <c r="AA248" s="141"/>
    </row>
    <row r="249" s="139" customFormat="1" ht="14.25">
      <c r="AA249" s="141"/>
    </row>
    <row r="250" s="139" customFormat="1" ht="14.25">
      <c r="AA250" s="141"/>
    </row>
    <row r="251" s="139" customFormat="1" ht="14.25">
      <c r="AA251" s="141"/>
    </row>
    <row r="252" s="139" customFormat="1" ht="14.25">
      <c r="AA252" s="141"/>
    </row>
    <row r="253" s="139" customFormat="1" ht="14.25">
      <c r="AA253" s="141"/>
    </row>
    <row r="254" s="139" customFormat="1" ht="14.25">
      <c r="AA254" s="141"/>
    </row>
    <row r="255" s="139" customFormat="1" ht="14.25">
      <c r="AA255" s="141"/>
    </row>
    <row r="256" s="139" customFormat="1" ht="14.25">
      <c r="AA256" s="141"/>
    </row>
    <row r="257" s="139" customFormat="1" ht="14.25">
      <c r="AA257" s="141"/>
    </row>
    <row r="258" s="139" customFormat="1" ht="14.25">
      <c r="AA258" s="141"/>
    </row>
    <row r="259" s="139" customFormat="1" ht="14.25">
      <c r="AA259" s="141"/>
    </row>
  </sheetData>
  <sheetProtection/>
  <mergeCells count="5">
    <mergeCell ref="A2:Z2"/>
    <mergeCell ref="C5:S5"/>
    <mergeCell ref="T5:AB5"/>
    <mergeCell ref="A4:A6"/>
    <mergeCell ref="B5:B6"/>
  </mergeCells>
  <printOptions horizontalCentered="1" verticalCentered="1"/>
  <pageMargins left="0.2" right="0.2" top="0.59" bottom="0.47" header="0.31" footer="0.31"/>
  <pageSetup horizontalDpi="600" verticalDpi="600" orientation="landscape" paperSize="9" scale="77"/>
</worksheet>
</file>

<file path=xl/worksheets/sheet9.xml><?xml version="1.0" encoding="utf-8"?>
<worksheet xmlns="http://schemas.openxmlformats.org/spreadsheetml/2006/main" xmlns:r="http://schemas.openxmlformats.org/officeDocument/2006/relationships">
  <sheetPr>
    <tabColor indexed="10"/>
  </sheetPr>
  <dimension ref="A1:AA259"/>
  <sheetViews>
    <sheetView showGridLines="0" showZeros="0" workbookViewId="0" topLeftCell="A1">
      <selection activeCell="M33" sqref="M33"/>
    </sheetView>
  </sheetViews>
  <sheetFormatPr defaultColWidth="5.75390625" defaultRowHeight="14.25"/>
  <cols>
    <col min="1" max="1" width="12.00390625" style="139" customWidth="1"/>
    <col min="2" max="2" width="7.50390625" style="139" customWidth="1"/>
    <col min="3" max="3" width="7.25390625" style="139" customWidth="1"/>
    <col min="4" max="5" width="5.625" style="139" customWidth="1"/>
    <col min="6" max="7" width="7.00390625" style="139" customWidth="1"/>
    <col min="8" max="9" width="5.625" style="139" customWidth="1"/>
    <col min="10" max="11" width="7.125" style="139" customWidth="1"/>
    <col min="12" max="12" width="5.375" style="139" customWidth="1"/>
    <col min="13" max="15" width="6.875" style="139" customWidth="1"/>
    <col min="16" max="16" width="5.375" style="141" customWidth="1"/>
    <col min="17" max="20" width="5.375" style="139" customWidth="1"/>
    <col min="21" max="21" width="6.375" style="139" customWidth="1"/>
    <col min="22" max="23" width="5.375" style="139" customWidth="1"/>
    <col min="24" max="24" width="6.375" style="139" customWidth="1"/>
    <col min="25" max="25" width="5.375" style="139" customWidth="1"/>
    <col min="26" max="26" width="6.375" style="139" customWidth="1"/>
    <col min="27" max="16384" width="5.75390625" style="139" customWidth="1"/>
  </cols>
  <sheetData>
    <row r="1" spans="1:16" s="139" customFormat="1" ht="14.25">
      <c r="A1" s="116" t="s">
        <v>1242</v>
      </c>
      <c r="P1" s="141"/>
    </row>
    <row r="2" spans="1:27" s="165" customFormat="1" ht="33.75" customHeight="1">
      <c r="A2" s="167" t="s">
        <v>1211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6" s="139" customFormat="1" ht="16.5" customHeight="1">
      <c r="A3" s="144"/>
      <c r="B3" s="144" t="s">
        <v>0</v>
      </c>
      <c r="C3" s="144"/>
      <c r="D3" s="144"/>
      <c r="E3" s="144"/>
      <c r="F3" s="144"/>
      <c r="G3" s="144"/>
      <c r="H3" s="144"/>
      <c r="I3" s="144"/>
      <c r="J3" s="144"/>
      <c r="K3" s="144"/>
      <c r="L3" s="144"/>
      <c r="M3" s="144"/>
      <c r="N3" s="144"/>
      <c r="O3" s="144"/>
      <c r="P3" s="176"/>
      <c r="Q3" s="144"/>
      <c r="R3" s="144"/>
      <c r="S3" s="144"/>
      <c r="T3" s="144"/>
      <c r="U3" s="144"/>
      <c r="V3" s="144"/>
      <c r="W3" s="144"/>
      <c r="X3" s="144"/>
      <c r="Y3" s="144"/>
      <c r="Z3" s="144" t="s">
        <v>26</v>
      </c>
    </row>
    <row r="4" spans="1:26" s="139" customFormat="1" ht="31.5" customHeight="1">
      <c r="A4" s="146" t="s">
        <v>1212</v>
      </c>
      <c r="B4" s="168" t="s">
        <v>1243</v>
      </c>
      <c r="C4" s="168"/>
      <c r="D4" s="168"/>
      <c r="E4" s="168"/>
      <c r="F4" s="168"/>
      <c r="G4" s="168"/>
      <c r="H4" s="168"/>
      <c r="I4" s="168"/>
      <c r="J4" s="168"/>
      <c r="K4" s="168"/>
      <c r="L4" s="168"/>
      <c r="M4" s="168"/>
      <c r="N4" s="168"/>
      <c r="O4" s="168"/>
      <c r="P4" s="177"/>
      <c r="Q4" s="168"/>
      <c r="R4" s="168"/>
      <c r="S4" s="168"/>
      <c r="T4" s="168"/>
      <c r="U4" s="168"/>
      <c r="V4" s="168"/>
      <c r="W4" s="168"/>
      <c r="X4" s="168"/>
      <c r="Y4" s="168"/>
      <c r="Z4" s="168"/>
    </row>
    <row r="5" spans="1:26" s="139" customFormat="1" ht="16.5" customHeight="1">
      <c r="A5" s="169"/>
      <c r="B5" s="170" t="s">
        <v>1244</v>
      </c>
      <c r="C5" s="171" t="s">
        <v>1245</v>
      </c>
      <c r="D5" s="171" t="s">
        <v>1246</v>
      </c>
      <c r="E5" s="171" t="s">
        <v>1247</v>
      </c>
      <c r="F5" s="171" t="s">
        <v>1248</v>
      </c>
      <c r="G5" s="171" t="s">
        <v>1249</v>
      </c>
      <c r="H5" s="171" t="s">
        <v>1250</v>
      </c>
      <c r="I5" s="171" t="s">
        <v>1251</v>
      </c>
      <c r="J5" s="171" t="s">
        <v>1252</v>
      </c>
      <c r="K5" s="178" t="s">
        <v>1253</v>
      </c>
      <c r="L5" s="171" t="s">
        <v>1254</v>
      </c>
      <c r="M5" s="171" t="s">
        <v>1255</v>
      </c>
      <c r="N5" s="171" t="s">
        <v>1256</v>
      </c>
      <c r="O5" s="171" t="s">
        <v>1257</v>
      </c>
      <c r="P5" s="171" t="s">
        <v>1258</v>
      </c>
      <c r="Q5" s="171" t="s">
        <v>1259</v>
      </c>
      <c r="R5" s="171" t="s">
        <v>1260</v>
      </c>
      <c r="S5" s="171" t="s">
        <v>1261</v>
      </c>
      <c r="T5" s="180" t="s">
        <v>1262</v>
      </c>
      <c r="U5" s="180" t="s">
        <v>1263</v>
      </c>
      <c r="V5" s="181" t="s">
        <v>1264</v>
      </c>
      <c r="W5" s="182" t="s">
        <v>1265</v>
      </c>
      <c r="X5" s="171" t="s">
        <v>1266</v>
      </c>
      <c r="Y5" s="171" t="s">
        <v>1267</v>
      </c>
      <c r="Z5" s="171" t="s">
        <v>1268</v>
      </c>
    </row>
    <row r="6" spans="1:26" s="166" customFormat="1" ht="72.75" customHeight="1">
      <c r="A6" s="148"/>
      <c r="B6" s="172"/>
      <c r="C6" s="171"/>
      <c r="D6" s="171"/>
      <c r="E6" s="171"/>
      <c r="F6" s="171"/>
      <c r="G6" s="171"/>
      <c r="H6" s="171"/>
      <c r="I6" s="171"/>
      <c r="J6" s="171"/>
      <c r="K6" s="178"/>
      <c r="L6" s="171"/>
      <c r="M6" s="171"/>
      <c r="N6" s="171"/>
      <c r="O6" s="171"/>
      <c r="P6" s="171"/>
      <c r="Q6" s="171"/>
      <c r="R6" s="171"/>
      <c r="S6" s="171"/>
      <c r="T6" s="183"/>
      <c r="U6" s="183"/>
      <c r="V6" s="181"/>
      <c r="W6" s="183"/>
      <c r="X6" s="171"/>
      <c r="Y6" s="171"/>
      <c r="Z6" s="171"/>
    </row>
    <row r="7" spans="1:26" s="140" customFormat="1" ht="15.75" customHeight="1">
      <c r="A7" s="150" t="s">
        <v>1241</v>
      </c>
      <c r="B7" s="173">
        <f>SUM(C7:Z7)</f>
        <v>209877</v>
      </c>
      <c r="C7" s="173">
        <v>29947</v>
      </c>
      <c r="D7" s="173"/>
      <c r="E7" s="173"/>
      <c r="F7" s="173">
        <v>33367</v>
      </c>
      <c r="G7" s="173">
        <v>16824</v>
      </c>
      <c r="H7" s="173">
        <v>1079</v>
      </c>
      <c r="I7" s="173">
        <v>959</v>
      </c>
      <c r="J7" s="173">
        <v>18069</v>
      </c>
      <c r="K7" s="173">
        <v>15546</v>
      </c>
      <c r="L7" s="173">
        <v>180</v>
      </c>
      <c r="M7" s="173">
        <v>520</v>
      </c>
      <c r="N7" s="173">
        <v>78779</v>
      </c>
      <c r="O7" s="173">
        <v>8244</v>
      </c>
      <c r="P7" s="173">
        <v>610</v>
      </c>
      <c r="Q7" s="173">
        <v>55</v>
      </c>
      <c r="R7" s="173"/>
      <c r="S7" s="173"/>
      <c r="T7" s="173">
        <v>530</v>
      </c>
      <c r="U7" s="173">
        <v>2796</v>
      </c>
      <c r="V7" s="173">
        <v>766</v>
      </c>
      <c r="W7" s="173">
        <v>145</v>
      </c>
      <c r="X7" s="173">
        <v>1406</v>
      </c>
      <c r="Y7" s="173">
        <v>55</v>
      </c>
      <c r="Z7" s="173"/>
    </row>
    <row r="8" spans="1:27" s="140" customFormat="1" ht="15.75" customHeight="1">
      <c r="A8" s="152"/>
      <c r="B8" s="174"/>
      <c r="C8" s="174"/>
      <c r="D8" s="174"/>
      <c r="E8" s="174"/>
      <c r="F8" s="174"/>
      <c r="G8" s="174"/>
      <c r="H8" s="174"/>
      <c r="I8" s="174"/>
      <c r="J8" s="174"/>
      <c r="K8" s="174"/>
      <c r="L8" s="174"/>
      <c r="M8" s="174"/>
      <c r="N8" s="174"/>
      <c r="O8" s="174"/>
      <c r="P8" s="179"/>
      <c r="Q8" s="174"/>
      <c r="R8" s="174"/>
      <c r="S8" s="174"/>
      <c r="T8" s="174"/>
      <c r="U8" s="174"/>
      <c r="V8" s="174"/>
      <c r="W8" s="174"/>
      <c r="X8" s="174"/>
      <c r="Y8" s="174"/>
      <c r="Z8" s="174"/>
      <c r="AA8" s="166"/>
    </row>
    <row r="9" spans="1:27" s="140" customFormat="1" ht="15.75" customHeight="1">
      <c r="A9" s="152"/>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66"/>
    </row>
    <row r="10" spans="1:27" s="140" customFormat="1" ht="15.75" customHeight="1">
      <c r="A10" s="150"/>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66"/>
    </row>
    <row r="11" spans="1:27" s="140" customFormat="1" ht="15.75" customHeight="1">
      <c r="A11" s="150"/>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66"/>
    </row>
    <row r="12" spans="1:27" s="140" customFormat="1" ht="15.75" customHeight="1">
      <c r="A12" s="154"/>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66"/>
    </row>
    <row r="13" spans="1:27" s="140" customFormat="1" ht="15.75" customHeight="1">
      <c r="A13" s="150"/>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66"/>
    </row>
    <row r="14" spans="1:27" s="140" customFormat="1" ht="15.75" customHeight="1">
      <c r="A14" s="150"/>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66"/>
    </row>
    <row r="15" spans="1:27" s="140" customFormat="1" ht="15.75" customHeight="1">
      <c r="A15" s="150"/>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66"/>
    </row>
    <row r="16" spans="1:27" s="140" customFormat="1" ht="15.75" customHeight="1">
      <c r="A16" s="150"/>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66"/>
    </row>
    <row r="17" spans="1:27" s="140" customFormat="1" ht="15.75" customHeight="1">
      <c r="A17" s="150"/>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66"/>
    </row>
    <row r="18" spans="1:26" s="140" customFormat="1" ht="15.75" customHeight="1">
      <c r="A18" s="150"/>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row>
    <row r="19" spans="1:26" s="140" customFormat="1" ht="15.75" customHeight="1">
      <c r="A19" s="150"/>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row>
    <row r="20" spans="1:26" s="140" customFormat="1" ht="15.75" customHeight="1">
      <c r="A20" s="150"/>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row>
    <row r="21" spans="1:26" s="140" customFormat="1" ht="15.75" customHeight="1">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1:26" s="140" customFormat="1" ht="15.75" customHeight="1">
      <c r="A22" s="151"/>
      <c r="B22" s="151"/>
      <c r="C22" s="151"/>
      <c r="D22" s="151"/>
      <c r="E22" s="151"/>
      <c r="F22" s="151"/>
      <c r="G22" s="151"/>
      <c r="H22" s="151"/>
      <c r="I22" s="151"/>
      <c r="J22" s="151"/>
      <c r="K22" s="151"/>
      <c r="L22" s="151"/>
      <c r="M22" s="151"/>
      <c r="N22" s="151"/>
      <c r="O22" s="151"/>
      <c r="P22" s="156"/>
      <c r="Q22" s="151"/>
      <c r="R22" s="151"/>
      <c r="S22" s="151"/>
      <c r="T22" s="151"/>
      <c r="U22" s="151"/>
      <c r="V22" s="151"/>
      <c r="W22" s="151"/>
      <c r="X22" s="151"/>
      <c r="Y22" s="151"/>
      <c r="Z22" s="151"/>
    </row>
    <row r="23" spans="1:26" s="140" customFormat="1" ht="15.75" customHeight="1">
      <c r="A23" s="151"/>
      <c r="B23" s="151"/>
      <c r="C23" s="151"/>
      <c r="D23" s="151"/>
      <c r="E23" s="151"/>
      <c r="F23" s="151"/>
      <c r="G23" s="151"/>
      <c r="H23" s="151"/>
      <c r="I23" s="151"/>
      <c r="J23" s="151"/>
      <c r="K23" s="151"/>
      <c r="L23" s="151"/>
      <c r="M23" s="151"/>
      <c r="N23" s="151"/>
      <c r="O23" s="151"/>
      <c r="P23" s="156"/>
      <c r="Q23" s="151"/>
      <c r="R23" s="151"/>
      <c r="S23" s="151"/>
      <c r="T23" s="151"/>
      <c r="U23" s="151"/>
      <c r="V23" s="151"/>
      <c r="W23" s="151"/>
      <c r="X23" s="151"/>
      <c r="Y23" s="151"/>
      <c r="Z23" s="151"/>
    </row>
    <row r="24" spans="1:26" s="140" customFormat="1" ht="15.75" customHeight="1">
      <c r="A24" s="151"/>
      <c r="B24" s="151"/>
      <c r="C24" s="151"/>
      <c r="D24" s="151"/>
      <c r="E24" s="151"/>
      <c r="F24" s="151"/>
      <c r="G24" s="151"/>
      <c r="H24" s="151"/>
      <c r="I24" s="151"/>
      <c r="J24" s="151"/>
      <c r="K24" s="151"/>
      <c r="L24" s="151"/>
      <c r="M24" s="151"/>
      <c r="N24" s="151"/>
      <c r="O24" s="151"/>
      <c r="P24" s="156"/>
      <c r="Q24" s="151"/>
      <c r="R24" s="151"/>
      <c r="S24" s="151"/>
      <c r="T24" s="151"/>
      <c r="U24" s="151"/>
      <c r="V24" s="151"/>
      <c r="W24" s="151"/>
      <c r="X24" s="151"/>
      <c r="Y24" s="151"/>
      <c r="Z24" s="151"/>
    </row>
    <row r="25" spans="1:26" s="140" customFormat="1" ht="15.75" customHeight="1">
      <c r="A25" s="151"/>
      <c r="B25" s="151"/>
      <c r="C25" s="151"/>
      <c r="D25" s="151"/>
      <c r="E25" s="151"/>
      <c r="F25" s="151"/>
      <c r="G25" s="151"/>
      <c r="H25" s="151"/>
      <c r="I25" s="151"/>
      <c r="J25" s="151"/>
      <c r="K25" s="151"/>
      <c r="L25" s="151"/>
      <c r="M25" s="151"/>
      <c r="N25" s="151"/>
      <c r="O25" s="151"/>
      <c r="P25" s="156"/>
      <c r="Q25" s="151"/>
      <c r="R25" s="151"/>
      <c r="S25" s="151"/>
      <c r="T25" s="151"/>
      <c r="U25" s="151"/>
      <c r="V25" s="151"/>
      <c r="W25" s="151"/>
      <c r="X25" s="151"/>
      <c r="Y25" s="151"/>
      <c r="Z25" s="151"/>
    </row>
    <row r="26" spans="1:26" s="140" customFormat="1" ht="15.75" customHeight="1">
      <c r="A26" s="151"/>
      <c r="B26" s="151"/>
      <c r="C26" s="151"/>
      <c r="D26" s="151"/>
      <c r="E26" s="151"/>
      <c r="F26" s="151"/>
      <c r="G26" s="151"/>
      <c r="H26" s="151"/>
      <c r="I26" s="151"/>
      <c r="J26" s="151"/>
      <c r="K26" s="151"/>
      <c r="L26" s="151"/>
      <c r="M26" s="151"/>
      <c r="N26" s="151"/>
      <c r="O26" s="151"/>
      <c r="P26" s="156"/>
      <c r="Q26" s="151"/>
      <c r="R26" s="151"/>
      <c r="S26" s="151"/>
      <c r="T26" s="151"/>
      <c r="U26" s="151"/>
      <c r="V26" s="151"/>
      <c r="W26" s="151"/>
      <c r="X26" s="151"/>
      <c r="Y26" s="151"/>
      <c r="Z26" s="151"/>
    </row>
    <row r="27" spans="1:26" s="140" customFormat="1" ht="15.75" customHeight="1">
      <c r="A27" s="151"/>
      <c r="B27" s="151"/>
      <c r="C27" s="151"/>
      <c r="D27" s="151"/>
      <c r="E27" s="151"/>
      <c r="F27" s="151"/>
      <c r="G27" s="151"/>
      <c r="H27" s="151"/>
      <c r="I27" s="151"/>
      <c r="J27" s="151"/>
      <c r="K27" s="151"/>
      <c r="L27" s="151"/>
      <c r="M27" s="151"/>
      <c r="N27" s="151"/>
      <c r="O27" s="151"/>
      <c r="P27" s="156"/>
      <c r="Q27" s="151"/>
      <c r="R27" s="151"/>
      <c r="S27" s="151"/>
      <c r="T27" s="151"/>
      <c r="U27" s="151"/>
      <c r="V27" s="151"/>
      <c r="W27" s="151"/>
      <c r="X27" s="151"/>
      <c r="Y27" s="151"/>
      <c r="Z27" s="151"/>
    </row>
    <row r="28" spans="1:26" s="140" customFormat="1" ht="15.75" customHeight="1">
      <c r="A28" s="151"/>
      <c r="B28" s="151"/>
      <c r="C28" s="151"/>
      <c r="D28" s="151"/>
      <c r="E28" s="151"/>
      <c r="F28" s="151"/>
      <c r="G28" s="151"/>
      <c r="H28" s="151"/>
      <c r="I28" s="151"/>
      <c r="J28" s="151"/>
      <c r="K28" s="151"/>
      <c r="L28" s="151"/>
      <c r="M28" s="151"/>
      <c r="N28" s="151"/>
      <c r="O28" s="151"/>
      <c r="P28" s="156"/>
      <c r="Q28" s="151"/>
      <c r="R28" s="151"/>
      <c r="S28" s="151"/>
      <c r="T28" s="151"/>
      <c r="U28" s="151"/>
      <c r="V28" s="151"/>
      <c r="W28" s="151"/>
      <c r="X28" s="151"/>
      <c r="Y28" s="151"/>
      <c r="Z28" s="151"/>
    </row>
    <row r="29" spans="1:26" s="140" customFormat="1" ht="15.75" customHeight="1">
      <c r="A29" s="151"/>
      <c r="B29" s="151"/>
      <c r="C29" s="151"/>
      <c r="D29" s="151"/>
      <c r="E29" s="151"/>
      <c r="F29" s="151"/>
      <c r="G29" s="151"/>
      <c r="H29" s="151"/>
      <c r="I29" s="151"/>
      <c r="J29" s="151"/>
      <c r="K29" s="151"/>
      <c r="L29" s="151"/>
      <c r="M29" s="151"/>
      <c r="N29" s="151"/>
      <c r="O29" s="151"/>
      <c r="P29" s="156"/>
      <c r="Q29" s="151"/>
      <c r="R29" s="151"/>
      <c r="S29" s="151"/>
      <c r="T29" s="151"/>
      <c r="U29" s="151"/>
      <c r="V29" s="151"/>
      <c r="W29" s="151"/>
      <c r="X29" s="151"/>
      <c r="Y29" s="151"/>
      <c r="Z29" s="151"/>
    </row>
    <row r="30" s="139" customFormat="1" ht="14.25">
      <c r="P30" s="141"/>
    </row>
    <row r="31" s="139" customFormat="1" ht="14.25">
      <c r="P31" s="141"/>
    </row>
    <row r="32" s="139" customFormat="1" ht="14.25">
      <c r="P32" s="141"/>
    </row>
    <row r="33" s="139" customFormat="1" ht="14.25">
      <c r="P33" s="141"/>
    </row>
    <row r="34" s="139" customFormat="1" ht="14.25">
      <c r="P34" s="141"/>
    </row>
    <row r="35" s="139" customFormat="1" ht="14.25">
      <c r="P35" s="141"/>
    </row>
    <row r="36" s="139" customFormat="1" ht="14.25">
      <c r="P36" s="141"/>
    </row>
    <row r="37" s="139" customFormat="1" ht="14.25">
      <c r="P37" s="141"/>
    </row>
    <row r="38" s="139" customFormat="1" ht="14.25">
      <c r="P38" s="141"/>
    </row>
    <row r="39" s="139" customFormat="1" ht="14.25">
      <c r="P39" s="141"/>
    </row>
    <row r="40" s="139" customFormat="1" ht="14.25">
      <c r="P40" s="141"/>
    </row>
    <row r="41" s="139" customFormat="1" ht="14.25">
      <c r="P41" s="141"/>
    </row>
    <row r="42" s="139" customFormat="1" ht="14.25">
      <c r="P42" s="141"/>
    </row>
    <row r="43" s="139" customFormat="1" ht="14.25">
      <c r="P43" s="141"/>
    </row>
    <row r="44" s="139" customFormat="1" ht="14.25">
      <c r="P44" s="141"/>
    </row>
    <row r="45" s="139" customFormat="1" ht="14.25">
      <c r="P45" s="141"/>
    </row>
    <row r="46" s="139" customFormat="1" ht="14.25">
      <c r="P46" s="141"/>
    </row>
    <row r="47" s="139" customFormat="1" ht="14.25">
      <c r="P47" s="141"/>
    </row>
    <row r="48" s="139" customFormat="1" ht="14.25">
      <c r="P48" s="141"/>
    </row>
    <row r="49" s="139" customFormat="1" ht="14.25">
      <c r="P49" s="141"/>
    </row>
    <row r="50" s="139" customFormat="1" ht="14.25">
      <c r="P50" s="141"/>
    </row>
    <row r="51" s="139" customFormat="1" ht="14.25">
      <c r="P51" s="141"/>
    </row>
    <row r="52" s="139" customFormat="1" ht="14.25">
      <c r="P52" s="141"/>
    </row>
    <row r="53" s="139" customFormat="1" ht="14.25">
      <c r="P53" s="141"/>
    </row>
    <row r="54" s="139" customFormat="1" ht="14.25">
      <c r="P54" s="141"/>
    </row>
    <row r="55" s="139" customFormat="1" ht="14.25">
      <c r="P55" s="141"/>
    </row>
    <row r="56" s="139" customFormat="1" ht="14.25">
      <c r="P56" s="141"/>
    </row>
    <row r="57" s="139" customFormat="1" ht="14.25">
      <c r="P57" s="141"/>
    </row>
    <row r="58" s="139" customFormat="1" ht="14.25">
      <c r="P58" s="141"/>
    </row>
    <row r="59" s="139" customFormat="1" ht="14.25">
      <c r="P59" s="141"/>
    </row>
    <row r="60" s="139" customFormat="1" ht="14.25">
      <c r="P60" s="141"/>
    </row>
    <row r="61" s="139" customFormat="1" ht="14.25">
      <c r="P61" s="141"/>
    </row>
    <row r="62" s="139" customFormat="1" ht="14.25">
      <c r="P62" s="141"/>
    </row>
    <row r="63" s="139" customFormat="1" ht="14.25">
      <c r="P63" s="141"/>
    </row>
    <row r="64" s="139" customFormat="1" ht="14.25">
      <c r="P64" s="141"/>
    </row>
    <row r="65" s="139" customFormat="1" ht="14.25">
      <c r="P65" s="141"/>
    </row>
    <row r="66" s="139" customFormat="1" ht="14.25">
      <c r="P66" s="141"/>
    </row>
    <row r="67" s="139" customFormat="1" ht="14.25">
      <c r="P67" s="141"/>
    </row>
    <row r="68" s="139" customFormat="1" ht="14.25">
      <c r="P68" s="141"/>
    </row>
    <row r="69" s="139" customFormat="1" ht="14.25">
      <c r="P69" s="141"/>
    </row>
    <row r="70" s="139" customFormat="1" ht="14.25">
      <c r="P70" s="141"/>
    </row>
    <row r="71" s="139" customFormat="1" ht="14.25">
      <c r="P71" s="141"/>
    </row>
    <row r="72" s="139" customFormat="1" ht="14.25">
      <c r="P72" s="141"/>
    </row>
    <row r="73" s="139" customFormat="1" ht="14.25">
      <c r="P73" s="141"/>
    </row>
    <row r="74" s="139" customFormat="1" ht="14.25">
      <c r="P74" s="141"/>
    </row>
    <row r="75" s="139" customFormat="1" ht="14.25">
      <c r="P75" s="141"/>
    </row>
    <row r="76" s="139" customFormat="1" ht="14.25">
      <c r="P76" s="141"/>
    </row>
    <row r="77" s="139" customFormat="1" ht="14.25">
      <c r="P77" s="141"/>
    </row>
    <row r="78" s="139" customFormat="1" ht="14.25">
      <c r="P78" s="141"/>
    </row>
    <row r="79" s="139" customFormat="1" ht="14.25">
      <c r="P79" s="141"/>
    </row>
    <row r="80" s="139" customFormat="1" ht="14.25">
      <c r="P80" s="141"/>
    </row>
    <row r="81" s="139" customFormat="1" ht="14.25">
      <c r="P81" s="141"/>
    </row>
    <row r="82" s="139" customFormat="1" ht="14.25">
      <c r="P82" s="141"/>
    </row>
    <row r="83" s="139" customFormat="1" ht="14.25">
      <c r="P83" s="141"/>
    </row>
    <row r="84" s="139" customFormat="1" ht="14.25">
      <c r="P84" s="141"/>
    </row>
    <row r="85" s="139" customFormat="1" ht="14.25">
      <c r="P85" s="141"/>
    </row>
    <row r="86" s="139" customFormat="1" ht="14.25">
      <c r="P86" s="141"/>
    </row>
    <row r="87" s="139" customFormat="1" ht="14.25">
      <c r="P87" s="141"/>
    </row>
    <row r="88" s="139" customFormat="1" ht="14.25">
      <c r="P88" s="141"/>
    </row>
    <row r="89" s="139" customFormat="1" ht="14.25">
      <c r="P89" s="141"/>
    </row>
    <row r="90" s="139" customFormat="1" ht="14.25">
      <c r="P90" s="141"/>
    </row>
    <row r="91" s="139" customFormat="1" ht="14.25">
      <c r="P91" s="141"/>
    </row>
    <row r="92" s="139" customFormat="1" ht="14.25">
      <c r="P92" s="141"/>
    </row>
    <row r="93" s="139" customFormat="1" ht="14.25">
      <c r="P93" s="141"/>
    </row>
    <row r="94" s="139" customFormat="1" ht="14.25">
      <c r="P94" s="141"/>
    </row>
    <row r="95" s="139" customFormat="1" ht="14.25">
      <c r="P95" s="141"/>
    </row>
    <row r="96" s="139" customFormat="1" ht="14.25">
      <c r="P96" s="141"/>
    </row>
    <row r="97" s="139" customFormat="1" ht="14.25">
      <c r="P97" s="141"/>
    </row>
    <row r="98" s="139" customFormat="1" ht="14.25">
      <c r="P98" s="141"/>
    </row>
    <row r="99" s="139" customFormat="1" ht="14.25">
      <c r="P99" s="141"/>
    </row>
    <row r="100" s="139" customFormat="1" ht="14.25">
      <c r="P100" s="141"/>
    </row>
    <row r="101" s="139" customFormat="1" ht="14.25">
      <c r="P101" s="141"/>
    </row>
    <row r="102" s="139" customFormat="1" ht="14.25">
      <c r="P102" s="141"/>
    </row>
    <row r="103" s="139" customFormat="1" ht="14.25">
      <c r="P103" s="141"/>
    </row>
    <row r="104" s="139" customFormat="1" ht="14.25">
      <c r="P104" s="141"/>
    </row>
    <row r="105" s="139" customFormat="1" ht="14.25">
      <c r="P105" s="141"/>
    </row>
    <row r="106" s="139" customFormat="1" ht="14.25">
      <c r="P106" s="141"/>
    </row>
    <row r="107" s="139" customFormat="1" ht="14.25">
      <c r="P107" s="141"/>
    </row>
    <row r="108" s="139" customFormat="1" ht="14.25">
      <c r="P108" s="141"/>
    </row>
    <row r="109" s="139" customFormat="1" ht="14.25">
      <c r="P109" s="141"/>
    </row>
    <row r="110" s="139" customFormat="1" ht="14.25">
      <c r="P110" s="141"/>
    </row>
    <row r="111" s="139" customFormat="1" ht="14.25">
      <c r="P111" s="141"/>
    </row>
    <row r="112" s="139" customFormat="1" ht="14.25">
      <c r="P112" s="141"/>
    </row>
    <row r="113" s="139" customFormat="1" ht="14.25">
      <c r="P113" s="141"/>
    </row>
    <row r="114" s="139" customFormat="1" ht="14.25">
      <c r="P114" s="141"/>
    </row>
    <row r="115" s="139" customFormat="1" ht="14.25">
      <c r="P115" s="141"/>
    </row>
    <row r="116" s="139" customFormat="1" ht="14.25">
      <c r="P116" s="141"/>
    </row>
    <row r="117" s="139" customFormat="1" ht="14.25">
      <c r="P117" s="141"/>
    </row>
    <row r="118" s="139" customFormat="1" ht="14.25">
      <c r="P118" s="141"/>
    </row>
    <row r="119" s="139" customFormat="1" ht="14.25">
      <c r="P119" s="141"/>
    </row>
    <row r="120" s="139" customFormat="1" ht="14.25">
      <c r="P120" s="141"/>
    </row>
    <row r="121" s="139" customFormat="1" ht="14.25">
      <c r="P121" s="141"/>
    </row>
    <row r="122" s="139" customFormat="1" ht="14.25">
      <c r="P122" s="141"/>
    </row>
    <row r="123" s="139" customFormat="1" ht="14.25">
      <c r="P123" s="141"/>
    </row>
    <row r="124" s="139" customFormat="1" ht="14.25">
      <c r="P124" s="141"/>
    </row>
    <row r="125" s="139" customFormat="1" ht="14.25">
      <c r="P125" s="141"/>
    </row>
    <row r="126" s="139" customFormat="1" ht="14.25">
      <c r="P126" s="141"/>
    </row>
    <row r="127" s="139" customFormat="1" ht="14.25">
      <c r="P127" s="141"/>
    </row>
    <row r="128" s="139" customFormat="1" ht="14.25">
      <c r="P128" s="141"/>
    </row>
    <row r="129" s="139" customFormat="1" ht="14.25">
      <c r="P129" s="141"/>
    </row>
    <row r="130" s="139" customFormat="1" ht="14.25">
      <c r="P130" s="141"/>
    </row>
    <row r="131" s="139" customFormat="1" ht="14.25">
      <c r="P131" s="141"/>
    </row>
    <row r="132" s="139" customFormat="1" ht="14.25">
      <c r="P132" s="141"/>
    </row>
    <row r="133" s="139" customFormat="1" ht="14.25">
      <c r="P133" s="141"/>
    </row>
    <row r="134" s="139" customFormat="1" ht="14.25">
      <c r="P134" s="141"/>
    </row>
    <row r="135" s="139" customFormat="1" ht="14.25">
      <c r="P135" s="141"/>
    </row>
    <row r="136" s="139" customFormat="1" ht="14.25">
      <c r="P136" s="141"/>
    </row>
    <row r="137" s="139" customFormat="1" ht="14.25">
      <c r="P137" s="141"/>
    </row>
    <row r="138" s="139" customFormat="1" ht="14.25">
      <c r="P138" s="141"/>
    </row>
    <row r="139" s="139" customFormat="1" ht="14.25">
      <c r="P139" s="141"/>
    </row>
    <row r="140" s="139" customFormat="1" ht="14.25">
      <c r="P140" s="141"/>
    </row>
    <row r="141" s="139" customFormat="1" ht="14.25">
      <c r="P141" s="141"/>
    </row>
    <row r="142" s="139" customFormat="1" ht="14.25">
      <c r="P142" s="141"/>
    </row>
    <row r="143" s="139" customFormat="1" ht="14.25">
      <c r="P143" s="141"/>
    </row>
    <row r="144" s="139" customFormat="1" ht="14.25">
      <c r="P144" s="141"/>
    </row>
    <row r="145" s="139" customFormat="1" ht="14.25">
      <c r="P145" s="141"/>
    </row>
    <row r="146" s="139" customFormat="1" ht="14.25">
      <c r="P146" s="141"/>
    </row>
    <row r="147" s="139" customFormat="1" ht="14.25">
      <c r="P147" s="141"/>
    </row>
    <row r="148" s="139" customFormat="1" ht="14.25">
      <c r="P148" s="141"/>
    </row>
    <row r="149" s="139" customFormat="1" ht="14.25">
      <c r="P149" s="141"/>
    </row>
    <row r="150" s="139" customFormat="1" ht="14.25">
      <c r="P150" s="141"/>
    </row>
    <row r="151" s="139" customFormat="1" ht="14.25">
      <c r="P151" s="141"/>
    </row>
    <row r="152" s="139" customFormat="1" ht="14.25">
      <c r="P152" s="141"/>
    </row>
    <row r="153" s="139" customFormat="1" ht="14.25">
      <c r="P153" s="141"/>
    </row>
    <row r="154" s="139" customFormat="1" ht="14.25">
      <c r="P154" s="141"/>
    </row>
    <row r="155" s="139" customFormat="1" ht="14.25">
      <c r="P155" s="141"/>
    </row>
    <row r="156" s="139" customFormat="1" ht="14.25">
      <c r="P156" s="141"/>
    </row>
    <row r="157" s="139" customFormat="1" ht="14.25">
      <c r="P157" s="141"/>
    </row>
    <row r="158" s="139" customFormat="1" ht="14.25">
      <c r="P158" s="141"/>
    </row>
    <row r="159" s="139" customFormat="1" ht="14.25">
      <c r="P159" s="141"/>
    </row>
    <row r="160" s="139" customFormat="1" ht="14.25">
      <c r="P160" s="141"/>
    </row>
    <row r="161" s="139" customFormat="1" ht="14.25">
      <c r="P161" s="141"/>
    </row>
    <row r="162" s="139" customFormat="1" ht="14.25">
      <c r="P162" s="141"/>
    </row>
    <row r="163" s="139" customFormat="1" ht="14.25">
      <c r="P163" s="141"/>
    </row>
    <row r="164" s="139" customFormat="1" ht="14.25">
      <c r="P164" s="141"/>
    </row>
    <row r="165" s="139" customFormat="1" ht="14.25">
      <c r="P165" s="141"/>
    </row>
    <row r="166" s="139" customFormat="1" ht="14.25">
      <c r="P166" s="141"/>
    </row>
    <row r="167" s="139" customFormat="1" ht="14.25">
      <c r="P167" s="141"/>
    </row>
    <row r="168" s="139" customFormat="1" ht="14.25">
      <c r="P168" s="141"/>
    </row>
    <row r="169" s="139" customFormat="1" ht="14.25">
      <c r="P169" s="141"/>
    </row>
    <row r="170" s="139" customFormat="1" ht="14.25">
      <c r="P170" s="141"/>
    </row>
    <row r="171" s="139" customFormat="1" ht="14.25">
      <c r="P171" s="141"/>
    </row>
    <row r="172" s="139" customFormat="1" ht="14.25">
      <c r="P172" s="141"/>
    </row>
    <row r="173" s="139" customFormat="1" ht="14.25">
      <c r="P173" s="141"/>
    </row>
    <row r="174" s="139" customFormat="1" ht="14.25">
      <c r="P174" s="141"/>
    </row>
    <row r="175" s="139" customFormat="1" ht="14.25">
      <c r="P175" s="141"/>
    </row>
    <row r="176" s="139" customFormat="1" ht="14.25">
      <c r="P176" s="141"/>
    </row>
    <row r="177" s="139" customFormat="1" ht="14.25">
      <c r="P177" s="141"/>
    </row>
    <row r="178" s="139" customFormat="1" ht="14.25">
      <c r="P178" s="141"/>
    </row>
    <row r="179" s="139" customFormat="1" ht="14.25">
      <c r="P179" s="141"/>
    </row>
    <row r="180" s="139" customFormat="1" ht="14.25">
      <c r="P180" s="141"/>
    </row>
    <row r="181" s="139" customFormat="1" ht="14.25">
      <c r="P181" s="141"/>
    </row>
    <row r="182" s="139" customFormat="1" ht="14.25">
      <c r="P182" s="141"/>
    </row>
    <row r="183" s="139" customFormat="1" ht="14.25">
      <c r="P183" s="141"/>
    </row>
    <row r="184" s="139" customFormat="1" ht="14.25">
      <c r="P184" s="141"/>
    </row>
    <row r="185" s="139" customFormat="1" ht="14.25">
      <c r="P185" s="141"/>
    </row>
    <row r="186" s="139" customFormat="1" ht="14.25">
      <c r="P186" s="141"/>
    </row>
    <row r="187" s="139" customFormat="1" ht="14.25">
      <c r="P187" s="141"/>
    </row>
    <row r="188" s="139" customFormat="1" ht="14.25">
      <c r="P188" s="141"/>
    </row>
    <row r="189" s="139" customFormat="1" ht="14.25">
      <c r="P189" s="141"/>
    </row>
    <row r="190" s="139" customFormat="1" ht="14.25">
      <c r="P190" s="141"/>
    </row>
    <row r="191" s="139" customFormat="1" ht="14.25">
      <c r="P191" s="141"/>
    </row>
    <row r="192" s="139" customFormat="1" ht="14.25">
      <c r="P192" s="141"/>
    </row>
    <row r="193" s="139" customFormat="1" ht="14.25">
      <c r="P193" s="141"/>
    </row>
    <row r="194" s="139" customFormat="1" ht="14.25">
      <c r="P194" s="141"/>
    </row>
    <row r="195" s="139" customFormat="1" ht="14.25">
      <c r="P195" s="141"/>
    </row>
    <row r="196" s="139" customFormat="1" ht="14.25">
      <c r="P196" s="141"/>
    </row>
    <row r="197" s="139" customFormat="1" ht="14.25">
      <c r="P197" s="141"/>
    </row>
    <row r="198" s="139" customFormat="1" ht="14.25">
      <c r="P198" s="141"/>
    </row>
    <row r="199" s="139" customFormat="1" ht="14.25">
      <c r="P199" s="141"/>
    </row>
    <row r="200" s="139" customFormat="1" ht="14.25">
      <c r="P200" s="141"/>
    </row>
    <row r="201" s="139" customFormat="1" ht="14.25">
      <c r="P201" s="141"/>
    </row>
    <row r="202" s="139" customFormat="1" ht="14.25">
      <c r="P202" s="141"/>
    </row>
    <row r="203" s="139" customFormat="1" ht="14.25">
      <c r="P203" s="141"/>
    </row>
    <row r="204" s="139" customFormat="1" ht="14.25">
      <c r="P204" s="141"/>
    </row>
    <row r="205" s="139" customFormat="1" ht="14.25">
      <c r="P205" s="141"/>
    </row>
    <row r="206" s="139" customFormat="1" ht="14.25">
      <c r="P206" s="141"/>
    </row>
    <row r="207" s="139" customFormat="1" ht="14.25">
      <c r="P207" s="141"/>
    </row>
    <row r="208" s="139" customFormat="1" ht="14.25">
      <c r="P208" s="141"/>
    </row>
    <row r="209" s="139" customFormat="1" ht="14.25">
      <c r="P209" s="141"/>
    </row>
    <row r="210" s="139" customFormat="1" ht="14.25">
      <c r="P210" s="141"/>
    </row>
    <row r="211" s="139" customFormat="1" ht="14.25">
      <c r="P211" s="141"/>
    </row>
    <row r="212" s="139" customFormat="1" ht="14.25">
      <c r="P212" s="141"/>
    </row>
    <row r="213" s="139" customFormat="1" ht="14.25">
      <c r="P213" s="141"/>
    </row>
    <row r="214" s="139" customFormat="1" ht="14.25">
      <c r="P214" s="141"/>
    </row>
    <row r="215" s="139" customFormat="1" ht="14.25">
      <c r="P215" s="141"/>
    </row>
    <row r="216" s="139" customFormat="1" ht="14.25">
      <c r="P216" s="141"/>
    </row>
    <row r="217" s="139" customFormat="1" ht="14.25">
      <c r="P217" s="141"/>
    </row>
    <row r="218" s="139" customFormat="1" ht="14.25">
      <c r="P218" s="141"/>
    </row>
    <row r="219" s="139" customFormat="1" ht="14.25">
      <c r="P219" s="141"/>
    </row>
    <row r="220" s="139" customFormat="1" ht="14.25">
      <c r="P220" s="141"/>
    </row>
    <row r="221" s="139" customFormat="1" ht="14.25">
      <c r="P221" s="141"/>
    </row>
    <row r="222" s="139" customFormat="1" ht="14.25">
      <c r="P222" s="141"/>
    </row>
    <row r="223" s="139" customFormat="1" ht="14.25">
      <c r="P223" s="141"/>
    </row>
    <row r="224" s="139" customFormat="1" ht="14.25">
      <c r="P224" s="141"/>
    </row>
    <row r="225" s="139" customFormat="1" ht="14.25">
      <c r="P225" s="141"/>
    </row>
    <row r="226" s="139" customFormat="1" ht="14.25">
      <c r="P226" s="141"/>
    </row>
    <row r="227" s="139" customFormat="1" ht="14.25">
      <c r="P227" s="141"/>
    </row>
    <row r="228" s="139" customFormat="1" ht="14.25">
      <c r="P228" s="141"/>
    </row>
    <row r="229" s="139" customFormat="1" ht="14.25">
      <c r="P229" s="141"/>
    </row>
    <row r="230" s="139" customFormat="1" ht="14.25">
      <c r="P230" s="141"/>
    </row>
    <row r="231" s="139" customFormat="1" ht="14.25">
      <c r="P231" s="141"/>
    </row>
    <row r="232" s="139" customFormat="1" ht="14.25">
      <c r="P232" s="141"/>
    </row>
    <row r="233" s="139" customFormat="1" ht="14.25">
      <c r="P233" s="141"/>
    </row>
    <row r="234" s="139" customFormat="1" ht="14.25">
      <c r="P234" s="141"/>
    </row>
    <row r="235" s="139" customFormat="1" ht="14.25">
      <c r="P235" s="141"/>
    </row>
    <row r="236" s="139" customFormat="1" ht="14.25">
      <c r="P236" s="141"/>
    </row>
    <row r="237" s="139" customFormat="1" ht="14.25">
      <c r="P237" s="141"/>
    </row>
    <row r="238" s="139" customFormat="1" ht="14.25">
      <c r="P238" s="141"/>
    </row>
    <row r="239" s="139" customFormat="1" ht="14.25">
      <c r="P239" s="141"/>
    </row>
    <row r="240" s="139" customFormat="1" ht="14.25">
      <c r="P240" s="141"/>
    </row>
    <row r="241" s="139" customFormat="1" ht="14.25">
      <c r="P241" s="141"/>
    </row>
    <row r="242" s="139" customFormat="1" ht="14.25">
      <c r="P242" s="141"/>
    </row>
    <row r="243" s="139" customFormat="1" ht="14.25">
      <c r="P243" s="141"/>
    </row>
    <row r="244" s="139" customFormat="1" ht="14.25">
      <c r="P244" s="141"/>
    </row>
    <row r="245" s="139" customFormat="1" ht="14.25">
      <c r="P245" s="141"/>
    </row>
    <row r="246" s="139" customFormat="1" ht="14.25">
      <c r="P246" s="141"/>
    </row>
    <row r="247" s="139" customFormat="1" ht="14.25">
      <c r="P247" s="141"/>
    </row>
    <row r="248" s="139" customFormat="1" ht="14.25">
      <c r="P248" s="141"/>
    </row>
    <row r="249" s="139" customFormat="1" ht="14.25">
      <c r="P249" s="141"/>
    </row>
    <row r="250" s="139" customFormat="1" ht="14.25">
      <c r="P250" s="141"/>
    </row>
    <row r="251" s="139" customFormat="1" ht="14.25">
      <c r="P251" s="141"/>
    </row>
    <row r="252" s="139" customFormat="1" ht="14.25">
      <c r="P252" s="141"/>
    </row>
    <row r="253" s="139" customFormat="1" ht="14.25">
      <c r="P253" s="141"/>
    </row>
    <row r="254" s="139" customFormat="1" ht="14.25">
      <c r="P254" s="141"/>
    </row>
    <row r="255" s="139" customFormat="1" ht="14.25">
      <c r="P255" s="141"/>
    </row>
    <row r="256" s="139" customFormat="1" ht="14.25">
      <c r="P256" s="141"/>
    </row>
    <row r="257" s="139" customFormat="1" ht="14.25">
      <c r="P257" s="141"/>
    </row>
    <row r="258" s="139" customFormat="1" ht="14.25">
      <c r="P258" s="141"/>
    </row>
    <row r="259" s="139" customFormat="1" ht="14.25">
      <c r="P259" s="141"/>
    </row>
  </sheetData>
  <sheetProtection/>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horizontalCentered="1"/>
  <pageMargins left="0.47" right="0.47" top="0.59" bottom="0.47" header="0.31" footer="0.3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2017-11-28T03:22:45Z</cp:lastPrinted>
  <dcterms:created xsi:type="dcterms:W3CDTF">2006-02-13T05:15:25Z</dcterms:created>
  <dcterms:modified xsi:type="dcterms:W3CDTF">2019-08-15T09:23:51Z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