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1"/>
  </bookViews>
  <sheets>
    <sheet name="项目资金汇总表" sheetId="1" r:id="rId1"/>
    <sheet name="和田地区汇总" sheetId="2" r:id="rId2"/>
    <sheet name="资金汇总表" sheetId="11" r:id="rId3"/>
  </sheets>
  <definedNames>
    <definedName name="_xlnm._FilterDatabase" localSheetId="1" hidden="1">和田地区汇总!$A$1:$X$111</definedName>
    <definedName name="_xlnm.Print_Titles" localSheetId="1">和田地区汇总!$2:$5</definedName>
  </definedNames>
  <calcPr calcId="144525"/>
</workbook>
</file>

<file path=xl/sharedStrings.xml><?xml version="1.0" encoding="utf-8"?>
<sst xmlns="http://schemas.openxmlformats.org/spreadsheetml/2006/main" count="799" uniqueCount="379">
  <si>
    <t>和田地区2019年项目资金汇总表</t>
  </si>
  <si>
    <t>县市</t>
  </si>
  <si>
    <t>项目数</t>
  </si>
  <si>
    <t>其中</t>
  </si>
  <si>
    <t>安排项目总投资（万元）</t>
  </si>
  <si>
    <t>资金来源</t>
  </si>
  <si>
    <t>农业生产发展项目</t>
  </si>
  <si>
    <t>农村基础建设设施项目</t>
  </si>
  <si>
    <t>人居环境整治项目</t>
  </si>
  <si>
    <t>其他其他</t>
  </si>
  <si>
    <t>财政专项扶贫资金</t>
  </si>
  <si>
    <t>扶贫发展资金</t>
  </si>
  <si>
    <t>以工代赈资金</t>
  </si>
  <si>
    <t>少数民族发展资金</t>
  </si>
  <si>
    <t>国有贫困林场</t>
  </si>
  <si>
    <t>国有贫困牧场</t>
  </si>
  <si>
    <t>其他涉农统筹整合范围内试点政策资金</t>
  </si>
  <si>
    <t>县级安排</t>
  </si>
  <si>
    <t>农业生产发展项目投资</t>
  </si>
  <si>
    <t>农村基础建设设施项目投资</t>
  </si>
  <si>
    <t>人居环境整治项目投资</t>
  </si>
  <si>
    <t>其他项目投资</t>
  </si>
  <si>
    <t>地区合计</t>
  </si>
  <si>
    <t>皮山县</t>
  </si>
  <si>
    <t>墨玉县</t>
  </si>
  <si>
    <t>和田县</t>
  </si>
  <si>
    <t>洛浦县</t>
  </si>
  <si>
    <t>策勒县</t>
  </si>
  <si>
    <t>于田县</t>
  </si>
  <si>
    <t>民丰县</t>
  </si>
  <si>
    <t>和田市</t>
  </si>
  <si>
    <t>附件：二</t>
  </si>
  <si>
    <t>和田地区2019年深度贫困县涉农资金统筹整合实施方案项目汇总表</t>
  </si>
  <si>
    <t>填报单位：</t>
  </si>
  <si>
    <t>填表人：</t>
  </si>
  <si>
    <t>联系电话：</t>
  </si>
  <si>
    <t>填报日期：</t>
  </si>
  <si>
    <t>2019年  月   日</t>
  </si>
  <si>
    <t>项目序号</t>
  </si>
  <si>
    <t>项目库编号</t>
  </si>
  <si>
    <t>项目名称</t>
  </si>
  <si>
    <t>实施地点</t>
  </si>
  <si>
    <t>计划完工月份</t>
  </si>
  <si>
    <t>责任单位</t>
  </si>
  <si>
    <t>建设任务</t>
  </si>
  <si>
    <t>项目类别</t>
  </si>
  <si>
    <t>收益贫困人口（人）</t>
  </si>
  <si>
    <t>资金来源项目名称</t>
  </si>
  <si>
    <t>资金规模</t>
  </si>
  <si>
    <t>指标科目调整</t>
  </si>
  <si>
    <t>是否跨类别</t>
  </si>
  <si>
    <t>跨类别占比（%）</t>
  </si>
  <si>
    <t>计划完成支出时间</t>
  </si>
  <si>
    <t>实际支出金额</t>
  </si>
  <si>
    <t>农业生产发展</t>
  </si>
  <si>
    <t>农村基础建设设施</t>
  </si>
  <si>
    <t>人居环境整治</t>
  </si>
  <si>
    <t>其他</t>
  </si>
  <si>
    <t>小计</t>
  </si>
  <si>
    <t>中央</t>
  </si>
  <si>
    <t>自治区</t>
  </si>
  <si>
    <t>地州</t>
  </si>
  <si>
    <t>县级</t>
  </si>
  <si>
    <t>原指标科目</t>
  </si>
  <si>
    <t>调整后指标科目</t>
  </si>
  <si>
    <t>6532252019-TYJJ</t>
  </si>
  <si>
    <t>庭院综合整治提升工程奖补项目
（庭院经济）</t>
  </si>
  <si>
    <t>策勒镇、策勒乡、固拉合玛镇、达玛沟乡、恰哈乡、乌鲁克萨依乡、奴尔乡、博斯坦乡</t>
  </si>
  <si>
    <t>2019.3-2019.4</t>
  </si>
  <si>
    <t>农业农村局</t>
  </si>
  <si>
    <t>对六乡两镇对六乡两镇4613户贫困户进行庭院综合整治提升， 按照“三区分离”标准，“1+N”模式，1是庭院种植，N是安全用电线路改造，葡萄架、鸡舍、鸽舍等，每户对N指标根据实际情况进行选择，每户补助3000——5000元。
    策勒镇41户：恰合玛村21户，带动贫困户21户； 安艾日克村15户，带动贫困户15户；亚博依村共计实施庭院经济改造5户。
    固拉合玛镇600户：其中吉格代勒克乌塔克村26户、给地什艾日克村23户、地力木铁热克村6户、托格拉吾斯塘村19户、阿热吾斯塘村2户、阔什艾格勒村19户、阿热勒村10户、巴格艾日克村47户、买地尔艾肯村79户、亚甫拉克村18户、亚喀吾斯塘村76户、夏普吐鲁克村88户、乌守吾斯塘村106户、阿木巴尔村37户、拉依喀村28户、盘掺村7户、英阿瓦提村9户。
    恰哈乡439户：却如什村5、兰贵村11、恰哈村33、色日克羌村7、克希村17、干吉萨依村28、康托喀依村29、阿希村48、克孜尧勒村11、恩尼里克村21、玉茹克塔什15、介格塔勒村36、喀拉塔什村15、红旗村160、都维力克3户。
    策勒乡840户：巴西玉吉买村18户，乌喀迪村66户，尤喀克加依村98户，乌其坤赛盖村15户，阿日希村8户，托帕艾日克村49户，花园村17户，托帕村59户，铁热克艾日克村64户，加依村25户，托格拉克艾格勒村96户，阿克库勒村34户，其格勒克艾日克村28户，玛合玛勒村15户，色代库勒村22户，康喀勒村8户，琼库勒村11户，托万加依村207户。
    达玛沟乡780户：达什库勒36户，乔克巴什26户，喀什托格拉克30户，伊莱克吾斯塘17户，古勒铁日干103户，琼库勒98户，硝尔哈纳49户，帕尔其坎特126户，普纳克123户，玛里喀勒干6户，英吾斯塘39户，光明村107户，吐格曼2户，乌喀里喀什1户，阿亚克乔克巴什10户，普纳克奥尔曼7户。
    博斯坦乡252户：墩巴格4户、巴格贝西村1户、吉格博斯坦村150户、阿其码村5户、阿喀新22户、阿热萨依村24户、麦丹推孜村4户，乃则巴格村13户、阿亚克喀拉苏村26户、加依推孜村3户。
    乌鲁克萨依乡584户：巴大干村197户，80.43万元；英阿瓦提村33户，阿克其格村81户，科克克尔村165户，玉龙克尔村51户，玉龙村57户。
    奴尔乡1077户：喀什也尔村106户，其曼巴格村52户，库木巴格村106户，亚巴格村27户，阿克塔什村58户，托万阿其玛村116户，热再克村150户，阿其玛村31户，阿热库木村23户，都木村11户，布藏村36户，亚勒古孜巴格村63户，巴格贝希村60户，琼库勒村47户，虽力兰干村29户，亚其村32户，恰塔什村102户，萨尔龙村28户。</t>
  </si>
  <si>
    <t>√</t>
  </si>
  <si>
    <t>中央财政专项扶贫资金-扶贫发展资金</t>
  </si>
  <si>
    <t>否</t>
  </si>
  <si>
    <t>6532252019-XM10</t>
  </si>
  <si>
    <t>策勒县达玛沟乡马鹿养殖项目</t>
  </si>
  <si>
    <t>达玛沟乡</t>
  </si>
  <si>
    <t>达玛沟乡人民政府</t>
  </si>
  <si>
    <t>为策勒县达玛沟乡依莱克吾斯塘村沙漠鹿岛养殖合作社购置马鹿100头；对现有养殖圈舍、舍内外防护栅栏及食槽进行改造加固及附属设施配套设施建设。</t>
  </si>
  <si>
    <t>水利发展资金</t>
  </si>
  <si>
    <t>是</t>
  </si>
  <si>
    <t>6532252019-XM21</t>
  </si>
  <si>
    <t>2019年温室大棚建设项目</t>
  </si>
  <si>
    <t>小康新区</t>
  </si>
  <si>
    <t>2019.3-2019.5</t>
  </si>
  <si>
    <t>在策勒县小康新区津南新村新建温室大棚100座，用于温室大棚蔬菜种植，并购置卷帘机、保温被、节水灌溉等温室大棚配套辅助设备，每座18万元</t>
  </si>
  <si>
    <t>自治区财政专项扶贫资金-扶贫发展资金</t>
  </si>
  <si>
    <t>6532252019-NY19</t>
  </si>
  <si>
    <t>拱棚建设项目</t>
  </si>
  <si>
    <t>奴尔乡、策勒乡</t>
  </si>
  <si>
    <t>共计投入资金360万元，建设内容：项目在策勒县奴尔乡、策勒乡、固拉合玛镇新建400座拱棚，其中：奴尔乡240座（223座种植香菇，17座养殖鸡)，策勒乡70座拱棚养殖鹅，固拉哈玛镇90座拱棚养殖鹅（建设标准为每座拱棚宽7.2米，长36米，高2.8-3.0米，棚内占地约0.4亩）。种植香菇的拱棚配套建设水电基础设施。
带动223户贫困户增收，按照每年每座棚8%受益分红，增加就业岗位</t>
  </si>
  <si>
    <t>6532252019-GYFY</t>
  </si>
  <si>
    <t>策勒县畜禽购置补助项目(育肥羊)</t>
  </si>
  <si>
    <t>策勒镇、策勒乡、固拉哈玛镇、达玛沟乡、恰哈乡、乌鲁克萨依乡、奴尔乡、博斯坦乡</t>
  </si>
  <si>
    <t>2019.2-2019.3</t>
  </si>
  <si>
    <t>根据贫困户需求，进行补助，育肥羊2245只，每只补助100元。策勒镇18只（吐扎克其村5只，萨依吾斯塘村2只，恰合玛9只，吾吉达库勒村1只，科克买提村1只）；策勒乡649只（铁日克艾日克村30只，琼库勒村10只，玛合玛勒村20只，尤喀克加依村80只，乌其坤赛盖村200只，阿日希村10只，色代库勒村26只，花园村30只，巴什玉吉买村1只，康喀勒村190只，托帕村2只，托帕艾日克村50只）；固拉哈玛镇130只（吉格代勒克乌塔克村15只，地力木铁热克村35只，阔什艾格勒克村10只，亚普拉克村25只，拉依喀村4只，夏普吐鲁克村29只，阿克依莱依克村12只）；达玛沟乡41只（普那克村30只，琼库勒村11只）恰哈乡：789只，（却如西村40只，兰贵63，色热克千村170只，克西村36只，安迪尔100只，安巴村150只，玉如克塔西村50只，阿萨村50只，嗯尼力克村80只，乌库村50只）乌鲁克萨依乡179只（巴大干村50只，科克克尔村29只，乌塔尼勒克村100只）奴尔乡：252只（其曼巴格村45只，库木巴格村107只，琼库勒村100只）；博斯坦乡187只（乃再尔巴格村7只，亚喀喀什村100只，吉各地波斯坦村30只，麦但推孜村50只）。</t>
  </si>
  <si>
    <t>6532252019-GSCY</t>
  </si>
  <si>
    <t>策勒县畜禽购置补助项目(生产母羊)</t>
  </si>
  <si>
    <t>根据贫困户需求，进行补助，生产母羊16449只，每只补助400元。策勒镇726只（吐扎克其村58只，萨依吾斯塘村59只，恰合玛122只，安艾日克93只，吾吉达库勒村39只，亚博依村7只，科克买提村101只，巴什科克买提村237只，墩艾日克村10只）；策勒乡2238只（铁日克艾日克村20只，其格勒克艾日克村92只，琼库勒村38只，阿克库勒村23只，玛合玛勒村130只，尤喀克加依村228只，加依村182只，乌其坤赛盖村25只，阿日希村445只，色代库勒村87只，托万加依村239只，花园村131只，巴什玉吉买村71只，康喀勒村176只，托帕村154只，托帕艾日克村197只）； 固拉哈玛镇1198只（吉格代勒克乌塔克村6只，地力木铁热克15只，托格勒乌斯唐村189只，阿热乌斯塘村130只，阔什艾格勒克74只，盘叁村48只，阿热勒村92只，买地尔肯村36只，亚普拉克20只，阿木巴尔村8只，拉依喀村69只，夏普吐鲁克村10只，阿克依莱依克村102只，乌守吾斯塘399只）；达玛沟乡1019只（达什库勒村7只，桥克巴什村16只，普那克村296只，光明村291只，怕其期特村20只，依来克乌斯塘村34只，琼库勒村26只，喀什托格拉克村192只，英吾斯塘村137只）；恰哈乡3739只（却如什村80只，兰贵村445只，红旗村320只，恰哈村958只，色热克千村105只，克西村273只，安迪尔151村，安巴村352只，干吉萨依村140只，阿西村50只，玉如克塔什村115只，阿萨村65只，恩尼勒克村645只，乌库村40只）；乌鲁克萨依乡：4450只（巴大干村1376只，阿克其格村1954只，英阿瓦提村30只，库克克尔村1062只，玉龙村28只）；奴尔乡：548只（其曼巴格村106只，库木巴格村23只，托万阿其玛村130只，亚勒古孜巴格村10只，都木村村42只，热再克村40只，恰塔什村20只，巴格贝西村45只，喀什亚尔村21只，苏力村16只，布藏村35只，萨尔龙村60只）；博斯坦乡：2531只。（加依推孜村578只，巴格贝西村205只，墩巴格村326只，乃再尔巴格村150只，亚克喀什村171只，阿克新村159只，吉格代博斯坦村185只，阿其玛村658只，阿热萨依村27只，阿亚克喀拉苏村22只，万但推孜村50只）。</t>
  </si>
  <si>
    <t>6532252019-GYFN</t>
  </si>
  <si>
    <t>策勒县畜禽购置补助项目(育肥牛、生产牦牛)</t>
  </si>
  <si>
    <t>策勒镇、策勒乡、固拉哈玛镇、达玛沟乡、乌鲁克萨依乡、博斯坦乡</t>
  </si>
  <si>
    <t xml:space="preserve">1.据贫困户需求，进行补助，育肥牛59头，每只补助500元。策勒镇2头（恰合玛2头）；策勒乡38头（琼库勒村5头，阿克库勒村4头，玛合玛勒村7头，尤喀克加依村10头，乌其坤赛盖村5头，托帕村6头，托帕艾日克村1头）； 固拉哈玛镇1头（拉依喀1头）；达玛沟乡11头（桥克巴西村6头，普那克村4头，琼库勒村1只）；乌鲁克萨依乡7头（库克尔村2头，乌塔尼拉克村5头）。
2.根据贫困户需求，进行补助，生产牦牛51头，每只补助3000元；乌鲁克萨依乡27头；（阿克其格村27头）；博斯坦乡24头（亚克喀什村5头，阿克新村19头）。
</t>
  </si>
  <si>
    <t>6532252019-GSCMN</t>
  </si>
  <si>
    <t>策勒县畜禽购置补助项目(生产母牛)</t>
  </si>
  <si>
    <t>策勒镇、策勒乡、固拉哈玛镇、达玛沟乡、恰哈乡、乌鲁克萨依乡、奴尔乡</t>
  </si>
  <si>
    <t>根据贫困户需求，进行补助，生产母牛1343头，每只补助3000元。策勒镇112头（吐扎克其村7头，萨依吾斯塘村7头，恰合玛11头，安艾日克13头，吾吉达库勒村8头，亚博依村5头，科克买提村17头，巴什科克买提村42头，墩艾日克村2头）；策勒乡177头（铁日克艾日克村2头，其格勒克艾日克村11头，琼库勒村4头，阿克库勒村1头，玛合玛勒村13头，尤喀克加依村22头，加依村10头，乌其坤赛盖村8头，阿日希村17头，色代库勒村20头，托万加依村21头，花园村25头，巴什玉吉买村1头，康喀勒村4头，托帕村12头，托帕艾日克村6头）；固拉哈玛镇105头（吉格代勒克乌塔克村5头，给地什艾热克5头，地力木铁热克1头，新福村5头，阿热乌斯塘村2头，阔什艾格勒克4头，盘叁村10头，英阿瓦提1头，巴格艾热克村6头，买地尔肯村6头，亚普拉克5头，亚克乌斯塘村1头，拉依喀村2头，夏普吐鲁克村14头，阿克依莱依克村10头，乌守吾斯塘28头）；达玛沟乡229头（达什库勒村3头，桥克巴西村38头，普那克村60头，光明村54头，怕尔其特村2头，依力克吾斯塘村12头，古力铁热干村12头，喀什托格拉克村31头，英吾斯塘村15头，稍尔哈尼村2头）；恰哈乡230头；（却如什村12头，兰贵村45头，红旗村38头，恰哈村23头，色热克千村11头，都维力克村4头，克西村32头，安迪尔村16头，安巴村13头，阿西村4头，玉如克塔什村11头，阿萨村5头，恩尼勒克村11头，乌库村5头）； 乌鲁克萨依乡110头（巴大干村57头，阿克其格村12头，科克克尔村35头，玉龙村1头，乌塔尼勒克村5头）；奴尔乡86头（其曼巴格村4头，库木巴格村11头，托万克阿其玛村6头，亚勒古孜巴格村2头，优喀克阿其玛村1头，都木村村4头，热再克村12头，恰塔西村1头，琼库勒村7头，喀什亚尔村32头，苏力村2头，布藏村2头，萨尔龙村2头）； 博斯坦乡294头（加依推孜村44头，巴格贝西村43头，墩巴格村7头，布藏克尔推维村5头，乃再尔巴格村46头，亚克喀什村16头，阿克新村35头，吉格代博斯坦村41头，阿其玛村38头，阿热萨依村17头，麦但推孜村2头）。</t>
  </si>
  <si>
    <t>6532252019-GXGN</t>
  </si>
  <si>
    <t>策勒县2019年购畜项目（牛）</t>
  </si>
  <si>
    <t>策勒镇、策勒乡、固拉合玛镇、达玛沟乡、恰哈乡、奴尔乡</t>
  </si>
  <si>
    <t xml:space="preserve">共计1516头，每头补助10360元。 策勒镇：69头（恰合玛村46个贫困户共46头、安艾日克村23个贫困户共23头）；
    策勒乡：121头（托格拉克艾格勒村32个贫困户32头，乌喀迪村18个贫困户18头，铁热克艾日克村71个贫困户71头）；
    固拉合玛镇购买291头（乌守吾斯塘村189个贫困户共189头，吉格代勒克吾塔克村72个贫困户共72头，阿热吾斯塘30个贫困户村30头）；
    达玛沟乡9头（依来克吾斯塘村4户贫困户4头，乔喀巴什村5户贫困户5头）；
    恰哈乡402头（色日克羌村29个贫困户47头，恰哈村28个贫困户28头，克西村26个贫困户32头、安巴村29个贫困户29头、干吉萨依村40个贫困户49头、阿西村125个贫困户125头、玉如克塔什村66个贫困户66头，阿萨村12个贫困户12头，恩尼里克村14个贫困户14头）；
    奴尔乡624头（阿热库木村购买24户24头牛、阿其玛村20户购买20头牛、库木巴格村111户购买111头牛、喀什也尔村98户购买196头牛、巴格贝希村8户购买16头牛、亚勒古孜巴格村32户购买32头牛、布藏村39户43头、亚巴格村25户25头、托万阿其玛村41户41头,都木村13户13头，热再克村83户83头，虽力村20户20头）。
</t>
  </si>
  <si>
    <t>6532252019-GXGY</t>
  </si>
  <si>
    <t>策勒县2019年购畜项目 (羊)</t>
  </si>
  <si>
    <t xml:space="preserve">共计10895只，每只补助1296元。策勒镇：生产母羊661只（恰合玛村38个贫困户273只、安艾日克村31个贫困户213只、亚博依村24个贫困户175只）；
    策勒乡：380只（铁热克艾日克38户380只）；
    固拉合玛镇：2501只（乌守吾斯塘村172户贫困户1701只、吉格代勒克吾塔克村15户贫困户150只、买地艾尔肯村26户贫困户650只）；
    达玛沟乡：190只（依来克吾斯塘村125只，达什库勒村50只，乔喀巴什村15只）67户贫困户享受；
    恰哈乡：1223只（恰哈村33个贫困户185只、克西村7个贫困户215只、安巴村34个贫困户279只、康吐喀依村18个贫困户112只、阿萨村32个贫困户160只、克孜勒尧勒村25个贫困户120只、介格塔勒村26个贫困户152只）；
    奴尔乡：5940只（阿热库木村25户购置250只生产母羊、热再克村83户购买542只生产母羊、阿其玛村17户购买170只生产母羊、库木巴格村177户购买1774只生产母羊、都木村13户购买130只生产母羊、布藏村28户购买263只生产母羊、虽力村48户购买445只生产母羊、亚巴格村购买25户153只生产母羊、亚勒古孜巴格村57户购买635只生产母羊，巴格贝希村41户590只、托万阿琪玛村105户988只）
</t>
  </si>
  <si>
    <t>6532252019-GXGJ</t>
  </si>
  <si>
    <t>策勒县2019年购畜项目（鸡、鸽子）</t>
  </si>
  <si>
    <t>策勒镇、恰哈乡、奴尔乡</t>
  </si>
  <si>
    <t xml:space="preserve">1.共计43730只，每只补助10元。策勒镇：3850只（恰合玛村24户贫困户共1850只、亚博依村15个贫困户共2000只）；恰哈乡：21100只（兰贵村31个贫困户16600只、色日克羌村1个贫困户1000只、安巴村3个贫困户3500只）；奴尔乡：18780只（阿热库木村25户购置2350只鸡、阿其玛村41户2000只鸡、库木巴格村177户购买鸡2560只、都木村13户390只鸡、亚勒古孜巴格村39户2100只鸡、巴格贝希村10户480只，布藏村2户500只、亚巴格村10户250只、托万阿琪玛村107户5460只，热再克村83户1970只。虽力村11户720只）。
2.根据贫困户需求，进行补助，鸽子2351羽，每只补助5元。策勒镇：330羽，恰合玛50羽，安艾日克180只，巴什科克买提村100只；策勒乡：864羽，玛合玛勒864只；固拉哈玛镇：120羽，吉格代勒克乌塔克村30羽，阔什艾格勒克30羽，拉依喀村60羽；达玛沟乡：884羽；（普那克村20羽，怕尔其特村100羽，琼库勒村100羽，喀什托格拉克村664羽）；奴尔乡：103羽；（库木巴格村8羽，托万阿其玛村20羽，都木村村35羽，热再克村40羽，）；博斯坦乡：50羽（亚克喀西村50羽）。
  为恰哈乡购买4万只鸡，每只10元
</t>
  </si>
  <si>
    <t>中央预算内投资用于“三农”建设部分</t>
  </si>
  <si>
    <t>6532252019-NJJS</t>
  </si>
  <si>
    <t>策勒县奴尔乡阿克塔什村牛圈建设项目</t>
  </si>
  <si>
    <t>奴尔乡</t>
  </si>
  <si>
    <t>2019.3-2019.3</t>
  </si>
  <si>
    <t>奴尔乡人民政府</t>
  </si>
  <si>
    <t xml:space="preserve">建设砖混结构牛圈2座，每座15万元，每座面积432平方米，总面积864平方米，产权归村集体所有，由阿克塔什农牧专业合作社负责经营，贫困户受益。
</t>
  </si>
  <si>
    <t>6532252019-YYCJS</t>
  </si>
  <si>
    <t>畜牧养殖合作社配套建设项目</t>
  </si>
  <si>
    <t>策勒镇宝地农民养殖专业合作社配套药浴池、策勒县祖木拉提养殖农民专业合作社配套药浴池、策勒县羊迷养殖农民专业合作社配套药浴池、普纳克农民养殖专业合作社配套药浴池、策勒县恰哈乡恩尼里克村和田羊养殖农民专业合作社配套药浴池、策勒县祖穆热提养殖农民专业合作社配套药浴池、奴尔乡藏布农民养殖专业合作社配套药浴池、奴尔乡牧歌吉祥农民养殖专业合作社配套药浴池、策勒县美昆仑养殖农民专业合作社配套药浴池、策勒县冰雪农牧民专业合作社配套药浴池。</t>
  </si>
  <si>
    <t>6532252019-JTGJBGZ</t>
  </si>
  <si>
    <t>策勒县产城融合区鸡腿菇菌包购置以奖代补项目</t>
  </si>
  <si>
    <t>产城融合区</t>
  </si>
  <si>
    <t>对在产城融合区30座大棚内种植鸡腿菇的贫困户购置鸡腿菇菌包予以奖励，每个鸡腿菇菌包奖励1.5元。菌包成本由企业垫付一半，收购时折扣，所产鸡腿菇由桂林毛氏农业发展有限公司以3.6元/公斤保底价统一收购。每座大棚可种植5000个，每个菌包按最低1.5公斤计算，收益为5.4元。去除成本3元，预计每座大棚每季受益可达14500元。</t>
  </si>
  <si>
    <t>6532252019-NY04</t>
  </si>
  <si>
    <t>恰哈乡购羊项目</t>
  </si>
  <si>
    <t>恰哈乡</t>
  </si>
  <si>
    <t>恰哈乡人民政府</t>
  </si>
  <si>
    <t>根据贫困户需求全乡315户购置和田生产母羊4000只。每只1022.375元计408.95万元；其中阿西村49户850只，安巴村50户550只，都维力克村12户180只，红旗村25户350只，康托喀依村18户310只，克孜库地改村91户800只，恰哈村23户420只，乌库22户270只；贫困户购买的畜禽达到成年生产母羊的标准，每只体重25公斤。</t>
  </si>
  <si>
    <t>6532252019-TSZZTD</t>
  </si>
  <si>
    <t>策勒县6乡2镇特色种植以奖代补（土豆）项目</t>
  </si>
  <si>
    <t>农业农村局
奴尔乡</t>
  </si>
  <si>
    <t>全县合计6341.58亩。每亩补助500元。
    策勒镇149.42亩，吐扎克其村26.3亩、巴西科克买提村26.2亩、墩艾热克村45.8亩、托格里卡勒村51.12亩；
    固拉哈玛镇373.96亩，阔时艾格勒村112亩、买地尔艾肯村131.9亩、盘掺村130.06亩；
    策勒乡295亩，铁热克艾日克村1.4亩、尤喀克加依村59.5亩、加依村99.9亩、阿日希村21.5亩、托帕艾日克村69.8亩、花园村42.9亩；
    达玛沟乡562.04亩，达什库勒村47.5亩、乔喀巴什村34亩、硝尔哈纳村139.32亩、帕尔其坎特村22.8亩、普纳克村63亩、玛力喀勒干村53.8亩、英吾斯塘村61.6亩、光明村128.52亩、阿亚克乔喀巴什村11.5亩；
    恰哈乡271.6亩，却如什8.8亩、兰贵38.2亩、红旗126.3亩、克希59.2亩、克孜库底盖39.1亩；
    乌鲁克萨依乡141亩，巴达干村46.5亩、科克克尔村94.5亩；
    奴尔乡4398.16亩，其曼巴格村546.77亩、库木巴格村287.09亩、亚巴格43.8亩、阿克塔什村423.6亩、托万克阿其玛村493.4亩、亚勒古孜巴格村201.8亩、尤喀克阿其玛村355.3亩、热再克村530亩、巴格贝西村482.6亩、琼库勒村457.9亩、喀什也尔村229.7亩、虽力村346.2亩；
    博斯坦乡150.4亩，加依推孜村村26.3亩、巴格贝希村47亩、布藏克尔图威村1.4亩、乃则尔巴格村9.5亩、阿热萨依村3.5亩、阿喀喀什村17.2亩、吉格代博斯坦村5亩、阿琪玛25亩、阿亚喀尔苏12亩、迈丹推孜村3.5亩；
共1531.5亩，每亩补助500元，其中：其曼巴格村136.4亩，库木巴格村222.8亩，亚巴格村167.4亩，托万阿其玛村341.5亩，亚勒古孜巴格村186亩，阿其玛村186亩，热再克村186亩，琼库勒村105.4亩。</t>
  </si>
  <si>
    <t>中央财政专项扶贫资金-少数民族发展资金</t>
  </si>
  <si>
    <t>6532252019-SCYZHZS</t>
  </si>
  <si>
    <t>水产养殖合作社（壮大村集体经济项目）</t>
  </si>
  <si>
    <t>固拉合玛镇、奴尔乡</t>
  </si>
  <si>
    <t>奴尔乡、固拉合玛镇人民政府</t>
  </si>
  <si>
    <t>共计2个合作社，投入资金53万元。奴尔乡恰塔什村新建一座2500平方米的鱼塘，计划养殖1.5万尾鱼，需资金40万元；固拉合玛镇阿木巴尔村成立养鱼合作社，购买鲤鱼、鲫鱼、草鱼鱼苗，预算投资13万元</t>
  </si>
  <si>
    <t>6532252019-GXGE</t>
  </si>
  <si>
    <t>策勒县2019年购畜项目（鹅）</t>
  </si>
  <si>
    <t>共计：51235只，每只补助28元。策勒镇：235只（安艾日克村17户贫困户235只)；策勒乡：2000只（托格拉克艾格勒村2000只）；固拉合玛镇：49000只（吉格代里克乌塔克村10户贫困户2500只、阔西艾格勒克村14户贫困户1000只、阿热勒村63户贫困户20000只、阿木巴尔村8户贫困户3000只、夏普吐鲁克村130户贫困户13000只、乌守吾斯塘村130户贫困户7000只、阿热吾斯塘村贫困户100户2500只）。</t>
  </si>
  <si>
    <t>6532252019-TSYZ</t>
  </si>
  <si>
    <t>合作社特色养殖项目</t>
  </si>
  <si>
    <t>固拉合玛镇、奴尔乡、乌鲁克萨依乡</t>
  </si>
  <si>
    <t>固拉合玛镇、奴尔乡、农业农村局</t>
  </si>
  <si>
    <t xml:space="preserve">    固拉合玛镇合作社7个：投入资金185万元。1、阿热吾斯糖村养鹅合作社，购买铁丝网、搭建简易棚舍预算投资27万元；2、幸福村畜禽合作社，购买铁丝网、搭建简易棚舍预算投入资金20万元；3、阿木巴尔村养鹅合作社，购买铁丝网、搭建简易棚舍进行林下养殖，需要资金25万；4、亚甫拉克村家禽养殖合作社，购买铁丝网、搭建简易棚舍，预算投入16万元；5、吉格代勒克吾塔克村养鹅合作社，冷藏库，购买铁丝网、搭建简易棚舍预计投入资金21万元；6、阔什艾格勒村养鹅合作社，购买铁丝网、搭建简易棚舍预算投资26万元。7、拉依喀村新建标准化养殖合作社，预计需要资金50万元。
    奴尔乡合作社1个，投入资金100万元
   藏香猪合作社1个，投入100万元，新建猪舍1248平米，每平米800元；合作社投入350万元，建设配套设施612平米，购买藏香猪母猪550头及其他配套设备。政府投入资金100万形成物化资产归恰塔什村所有，每年按10%的收益进行分工，解决就业岗位10个。
   乌鲁克萨依乡合作社1个，投入资金236万元
   购买中蜂1200箱（博斯坦乡200箱，奴尔乡400箱，恰哈乡150箱，乌鲁克萨依乡450箱），每箱1200元（含蜂箱）共计144万元，建设400平米钢结构蜂房一座及加工车间（含蜂蜜过滤设备）92万元；由蜂蜜养殖大户注册成立策勒县昆仑天路蜂蜜合作社，挂牌在加工车间。
绩效目标： 本项目以合作投资建设养殖产业方式带动当地贫困户脱贫致富，政府出资，产权归村委会，合作社经营，该项目的实施可有效促进当地特色养殖业的规模化、标准化，项目建成后可带动少量就业，每个合作社2-3名饲养员，预计可以带动不少于14人就业，每人年收入不低于6000元。</t>
  </si>
  <si>
    <t>6532252019-QCJ</t>
  </si>
  <si>
    <t>青贮窖建设项目</t>
  </si>
  <si>
    <t>恰哈乡、博斯坦乡</t>
  </si>
  <si>
    <t>博斯坦乡、恰哈乡</t>
  </si>
  <si>
    <t>共计277座，每立方补助125元，标准6米*2米*2米。博斯坦乡新建青贮窖197座，其中：巴格贝西村12座、墩巴格村13座、亚喀喀什村10座、阿热萨依村35座、阿亚克喀拉苏村5座、阿喀新村10座、布藏克尔推维村3座、阿其玛村12座，吉格代博斯坦村56套，加依推孜村41套。恰哈乡：安巴村建设80座青贮窖80户贫困户受益。</t>
  </si>
  <si>
    <t>6532252019-SXPZ</t>
  </si>
  <si>
    <t>博斯坦乡牲畜配种站建设项目</t>
  </si>
  <si>
    <t>博斯坦乡</t>
  </si>
  <si>
    <t>博斯坦乡人民政府</t>
  </si>
  <si>
    <r>
      <rPr>
        <b/>
        <sz val="10"/>
        <rFont val="仿宋_GB2312"/>
        <charset val="134"/>
      </rPr>
      <t>新建牲畜配种站建设2间，地点为喀山草场处（阿热勒克、巴什喀拉苏），每座建设规模40平方米（20</t>
    </r>
    <r>
      <rPr>
        <b/>
        <sz val="10"/>
        <rFont val="宋体"/>
        <charset val="134"/>
      </rPr>
      <t>㎡</t>
    </r>
    <r>
      <rPr>
        <b/>
        <sz val="10"/>
        <rFont val="仿宋_GB2312"/>
        <charset val="134"/>
      </rPr>
      <t>配种室、20</t>
    </r>
    <r>
      <rPr>
        <b/>
        <sz val="10"/>
        <rFont val="宋体"/>
        <charset val="134"/>
      </rPr>
      <t>㎡</t>
    </r>
    <r>
      <rPr>
        <b/>
        <sz val="10"/>
        <rFont val="仿宋_GB2312"/>
        <charset val="134"/>
      </rPr>
      <t xml:space="preserve">设备间），每座补助标准5.935万元，共需11.8705万元。
</t>
    </r>
  </si>
  <si>
    <t>6532252019-TSZZYJ</t>
  </si>
  <si>
    <t>特色种植补助项目（洋姜）</t>
  </si>
  <si>
    <t>固拉合玛镇</t>
  </si>
  <si>
    <t>固拉合玛镇人民政府</t>
  </si>
  <si>
    <t>6个村给地什艾日克村，亚喀吾斯塘村，夏普吐鲁克村，阿克依来克村，乌守吾斯塘村，亚普拉克村计划种植1122亩地洋姜，每亩地补助320元。计划为全镇6个村362户进行补助。</t>
  </si>
  <si>
    <t>6532252019-GPJS</t>
  </si>
  <si>
    <t>策勒乡拱棚建设补助项目</t>
  </si>
  <si>
    <t>策勒乡</t>
  </si>
  <si>
    <t>策勒乡人民政府</t>
  </si>
  <si>
    <t>新建户外拱棚155座，每座补助5000元（3分地）。其中花园村50座，琼库勒100座，巴西玉吉买村5座。</t>
  </si>
  <si>
    <t>6532252019LT-1</t>
  </si>
  <si>
    <t>2019年骆驼养殖项目</t>
  </si>
  <si>
    <t>恰哈乡、奴尔乡、博斯坦乡</t>
  </si>
  <si>
    <t>对策勒县恰哈乡、奴尔乡、博斯坦乡共313户贫困户购买已怀孕8个月以上的骆驼进行补助，每峰骆驼补助12000元。其中：恰哈乡骆驼养殖补助232峰（却如什村76峰、恰哈村10峰、安迪尔村10峰、干吉萨依村40峰、玉茹克塔什村24峰、阿萨村12峰、恩尼里克村50峰、克孜尧勒村10峰），努尔乡骆驼养殖补助50峰（热再克村9峰、其曼巴格村25峰、亚勒古孜巴格村3峰、亚其村2峰、布臧村11峰），博斯坦乡骆驼养殖补助31峰（阿亚克喀拉苏村31峰）。</t>
  </si>
  <si>
    <t>6532252019-EYZXM</t>
  </si>
  <si>
    <t>乌鲁克萨依乡家禽养殖项目</t>
  </si>
  <si>
    <t>乌鲁克萨依乡</t>
  </si>
  <si>
    <t>建设资金40万元，主要用于乌鲁克萨依乡玉龙村鹅养殖，建设400平米鹅舍（含配套设施建设），购买鹅苗4000只。</t>
  </si>
  <si>
    <t>6532252019MF-1</t>
  </si>
  <si>
    <t>50万羽蛋鸡标准化养殖项目</t>
  </si>
  <si>
    <t>策勒镇</t>
  </si>
  <si>
    <t>2019.3-2019.7</t>
  </si>
  <si>
    <t>策勒镇人民政府</t>
  </si>
  <si>
    <r>
      <rPr>
        <b/>
        <sz val="10"/>
        <rFont val="仿宋_GB2312"/>
        <charset val="134"/>
      </rPr>
      <t>项目总投资14695万元，政府投资1800万元。企业投资12895万元。
    政府投资1800万元用于建设规模蛋鸡舍5栋，单栋建筑面积1642.71</t>
    </r>
    <r>
      <rPr>
        <b/>
        <sz val="10"/>
        <rFont val="宋体"/>
        <charset val="134"/>
      </rPr>
      <t>㎡</t>
    </r>
    <r>
      <rPr>
        <b/>
        <sz val="10"/>
        <rFont val="仿宋_GB2312"/>
        <charset val="134"/>
      </rPr>
      <t>，共建筑面积8213.55</t>
    </r>
    <r>
      <rPr>
        <b/>
        <sz val="10"/>
        <rFont val="宋体"/>
        <charset val="134"/>
      </rPr>
      <t>㎡</t>
    </r>
    <r>
      <rPr>
        <b/>
        <sz val="10"/>
        <rFont val="仿宋_GB2312"/>
        <charset val="134"/>
      </rPr>
      <t>，结构类型现浇钢筋混凝土框架结构，屋面为轻钢结构；层数：地上一层；主厂房房檐口高度：3.8M，每栋鸡舍配置小型养鸡设备，鸡场所需水电配套设施安装配备。其余部分投资由企业自己承担。
    企业资金用于购买设备，饲料，值班室、办公室、冷藏保鲜库等；
    采取企业+贫困户，每年按8%进行资产收益
    解决就业35人，每月不低于1500元；
    企业根据贫困户自愿原则先贫困户养殖创业，并提供技术支持，统一管理，统一防疫，统一按照市场价格回收</t>
    </r>
  </si>
  <si>
    <t>6532252019-XM30</t>
  </si>
  <si>
    <t>种鸽养殖基地建设项目</t>
  </si>
  <si>
    <t>2019.3-2019.6</t>
  </si>
  <si>
    <t xml:space="preserve">    计划在固拉合玛镇地力木铁热克村种鸽厂院内新建鸽舍5栋，1-4#单体建筑面积695.45㎡, 5#建筑面积160㎡，总建筑面积2941.80㎡；用地面积7.98亩。新建鸽飞棚6栋，每栋建筑面积328㎡，总建筑面积1968㎡；用地面积3.1亩。项目总投资2409.4万元。
   采取企业+合作社+贫困户，每年按8%进行资产收益
    解决就业50人，其中贫困户20人，每月工资不低于1500元；
    带动固拉合玛镇19个村和策勒乡5个村，共24个村2314户9095人养殖59.5万羽土鸽脱贫。</t>
  </si>
  <si>
    <t>产粮（油）大县奖励资金</t>
  </si>
  <si>
    <t>现代农业生产发展资金</t>
  </si>
  <si>
    <t>农田水利设施建设和水土保持资金</t>
  </si>
  <si>
    <t>农业综合开发补助资金</t>
  </si>
  <si>
    <t>林业改革发展资金</t>
  </si>
  <si>
    <t>农村综合改革转移支付</t>
  </si>
  <si>
    <t>上年度结余资金</t>
  </si>
  <si>
    <t>6532252019-XM31</t>
  </si>
  <si>
    <t>新疆策勒县兔养殖建设项目</t>
  </si>
  <si>
    <r>
      <rPr>
        <b/>
        <sz val="10"/>
        <rFont val="仿宋_GB2312"/>
        <charset val="134"/>
      </rPr>
      <t>（1）策勒县兔产业扶贫（发展）基地建设项目（一期），建设地点位于策勒乡托帕艾日克村，投资950万元，投资建设内容如下：
1）新建5栋兔舍，总建筑面积2000</t>
    </r>
    <r>
      <rPr>
        <b/>
        <sz val="10"/>
        <rFont val="宋体"/>
        <charset val="134"/>
      </rPr>
      <t>㎡</t>
    </r>
    <r>
      <rPr>
        <b/>
        <sz val="10"/>
        <rFont val="仿宋_GB2312"/>
        <charset val="134"/>
      </rPr>
      <t>，单体建筑面积400</t>
    </r>
    <r>
      <rPr>
        <b/>
        <sz val="10"/>
        <rFont val="宋体"/>
        <charset val="134"/>
      </rPr>
      <t>㎡</t>
    </r>
    <r>
      <rPr>
        <b/>
        <sz val="10"/>
        <rFont val="仿宋_GB2312"/>
        <charset val="134"/>
      </rPr>
      <t>，均为地上一层；
2）新建兔舍5000平米，外形尺寸为100米*50米，地上一层；
3）新建饲料加工厂加工车间2500平米，外形尺寸为50米*50米，地上一层；
4）购买2500套子母笼，单价410元/套。兔笼规格要求:底片200CM*60CM，网孔1.5CM*12.5CM，长丝2.1mm短丝2.4mm。 风机26台，水帘26个（约7.5平米/个）。
5）其他相关配套费用。
（2）策勒县兔产业扶贫（发展）基地建设项目（二期），建设地点位于策勒乡巴西玉吉买村，投资2850万元，投资建设内容如下：
1）通过扶贫资金入股2850万元。用于企业购置50%的种兔场配套兔笼，预计投资2000万元；购置种兔5万只，预计投资850万元。
   采取企业+合作社+贫困户，每年按8%进行资产分红
   解决贫困户就业100人，每月工资不低于1500元
   贫困户自养，由企业进行回购；贫困户托管合作社或企业，进行托管分红，受益建档立卡贫困人口数不低2000人</t>
    </r>
  </si>
  <si>
    <t>农业生产发展资金</t>
  </si>
  <si>
    <t>林业改革资金</t>
  </si>
  <si>
    <t>农业资源及生态保护补助资金</t>
  </si>
  <si>
    <t>旅游发展基金</t>
  </si>
  <si>
    <t>彩票公益金</t>
  </si>
  <si>
    <t>林业补助资金</t>
  </si>
  <si>
    <t>农业技术推广与服务补助资金</t>
  </si>
  <si>
    <t>6532252019-XM32</t>
  </si>
  <si>
    <t>策勒县新疆飞鹅产业精准扶贫建设项目</t>
  </si>
  <si>
    <t>达玛沟乡、固拉合玛镇、恰哈乡</t>
  </si>
  <si>
    <r>
      <rPr>
        <b/>
        <sz val="10"/>
        <rFont val="仿宋_GB2312"/>
        <charset val="134"/>
      </rPr>
      <t>新建1栋鹅舍,建筑面积280平方米，砖混结构；新建孵化房2栋，每栋建筑面积280</t>
    </r>
    <r>
      <rPr>
        <b/>
        <sz val="10"/>
        <rFont val="宋体"/>
        <charset val="134"/>
      </rPr>
      <t>㎡</t>
    </r>
    <r>
      <rPr>
        <b/>
        <sz val="10"/>
        <rFont val="仿宋_GB2312"/>
        <charset val="134"/>
      </rPr>
      <t>，总建筑面积560</t>
    </r>
    <r>
      <rPr>
        <b/>
        <sz val="10"/>
        <rFont val="宋体"/>
        <charset val="134"/>
      </rPr>
      <t>㎡</t>
    </r>
    <r>
      <rPr>
        <b/>
        <sz val="10"/>
        <rFont val="仿宋_GB2312"/>
        <charset val="134"/>
      </rPr>
      <t>，砖混结构；新建配套工程用房，建筑面积227.50平方米，砖混结构；及相关附属设施配套建设
    钢结构鹅舍13栋，每栋280</t>
    </r>
    <r>
      <rPr>
        <b/>
        <sz val="10"/>
        <rFont val="宋体"/>
        <charset val="134"/>
      </rPr>
      <t>㎡</t>
    </r>
    <r>
      <rPr>
        <b/>
        <sz val="10"/>
        <rFont val="仿宋_GB2312"/>
        <charset val="134"/>
      </rPr>
      <t>，总面积3640</t>
    </r>
    <r>
      <rPr>
        <b/>
        <sz val="10"/>
        <rFont val="宋体"/>
        <charset val="134"/>
      </rPr>
      <t>㎡</t>
    </r>
    <r>
      <rPr>
        <b/>
        <sz val="10"/>
        <rFont val="仿宋_GB2312"/>
        <charset val="134"/>
      </rPr>
      <t>（由于新型建材鹅舍施工期短，造价低，耐火性好，抗风性好，所以采用大部分采用新型建材鹅舍）；
    钢结构大棚50座总面积12960</t>
    </r>
    <r>
      <rPr>
        <b/>
        <sz val="10"/>
        <rFont val="宋体"/>
        <charset val="134"/>
      </rPr>
      <t>㎡</t>
    </r>
    <r>
      <rPr>
        <b/>
        <sz val="10"/>
        <rFont val="仿宋_GB2312"/>
        <charset val="134"/>
      </rPr>
      <t>（单座面积259.2</t>
    </r>
    <r>
      <rPr>
        <b/>
        <sz val="10"/>
        <rFont val="宋体"/>
        <charset val="134"/>
      </rPr>
      <t>㎡</t>
    </r>
    <r>
      <rPr>
        <b/>
        <sz val="10"/>
        <rFont val="仿宋_GB2312"/>
        <charset val="134"/>
      </rPr>
      <t>）（达玛沟乡44座总面积11404.80</t>
    </r>
    <r>
      <rPr>
        <b/>
        <sz val="10"/>
        <rFont val="宋体"/>
        <charset val="134"/>
      </rPr>
      <t>㎡</t>
    </r>
    <r>
      <rPr>
        <b/>
        <sz val="10"/>
        <rFont val="仿宋_GB2312"/>
        <charset val="134"/>
      </rPr>
      <t>，固拉合玛镇6座总面积1555.20</t>
    </r>
    <r>
      <rPr>
        <b/>
        <sz val="10"/>
        <rFont val="宋体"/>
        <charset val="134"/>
      </rPr>
      <t>㎡</t>
    </r>
    <r>
      <rPr>
        <b/>
        <sz val="10"/>
        <rFont val="仿宋_GB2312"/>
        <charset val="134"/>
      </rPr>
      <t>）；
    为177座拱棚配备棉被3717床，每床22</t>
    </r>
    <r>
      <rPr>
        <b/>
        <sz val="10"/>
        <rFont val="宋体"/>
        <charset val="134"/>
      </rPr>
      <t>㎡</t>
    </r>
    <r>
      <rPr>
        <b/>
        <sz val="10"/>
        <rFont val="仿宋_GB2312"/>
        <charset val="134"/>
      </rPr>
      <t>，共81774</t>
    </r>
    <r>
      <rPr>
        <b/>
        <sz val="10"/>
        <rFont val="宋体"/>
        <charset val="134"/>
      </rPr>
      <t>㎡</t>
    </r>
    <r>
      <rPr>
        <b/>
        <sz val="10"/>
        <rFont val="仿宋_GB2312"/>
        <charset val="134"/>
      </rPr>
      <t>（达玛沟乡44座、固拉合玛镇96座，策勒乡37座）；
    购置塔城飞鹅鹅苗25万只，其中：达玛沟乡15.8万只、固拉合玛镇7.3471万只、恰哈乡1.8529万只。
    采取“企业+合作社+贫困户”，每年8%资产受益
    解决就业25人，月工资不低于1500元；
    贫困户自养，每只飞鹅50元，由企业每只100元进行回购；贫困户托管合作社或企业，进行托管分红，受益建档立卡贫困人口数不低6912人</t>
    </r>
  </si>
  <si>
    <t>6532252019-XM33</t>
  </si>
  <si>
    <t>恰哈乡羊养殖项目</t>
  </si>
  <si>
    <t>建设羊圈（墙体为砖混结构，顶部为彩钢板）4 座，每座 500 平方米，预计240万元；饲草料库 300 平方米，预计15万元；青储窖400 立方米，预计5万元。购买 100 只和田公羊，预计20万元；2000 只和田母羊，预计240万元；购置拖拉机一台（带拖斗），预计4.5万元；收割机一台，预计0.3万元；装载机一台，预计5万元；揉丝机一台，预计0.3万元；饲草粉碎机一台0.5万元。</t>
  </si>
  <si>
    <t>6532252019-XM34</t>
  </si>
  <si>
    <t>策勒县策勒镇年出栏8万头商品猪厂建设项目</t>
  </si>
  <si>
    <r>
      <rPr>
        <b/>
        <sz val="10"/>
        <rFont val="仿宋_GB2312"/>
        <charset val="134"/>
      </rPr>
      <t xml:space="preserve">    年出栏8万头商品猪场总投资23967.8万元，其中企业投资21967.8万元、政府入股投资2000万元。新建猪场建筑24栋（育肥舍20栋，1200</t>
    </r>
    <r>
      <rPr>
        <b/>
        <sz val="10"/>
        <rFont val="宋体"/>
        <charset val="134"/>
      </rPr>
      <t>㎡</t>
    </r>
    <r>
      <rPr>
        <b/>
        <sz val="10"/>
        <rFont val="仿宋_GB2312"/>
        <charset val="134"/>
      </rPr>
      <t>/栋，配怀舍1栋，2400</t>
    </r>
    <r>
      <rPr>
        <b/>
        <sz val="10"/>
        <rFont val="宋体"/>
        <charset val="134"/>
      </rPr>
      <t>㎡</t>
    </r>
    <r>
      <rPr>
        <b/>
        <sz val="10"/>
        <rFont val="仿宋_GB2312"/>
        <charset val="134"/>
      </rPr>
      <t>/栋，分娩舍1栋，2700</t>
    </r>
    <r>
      <rPr>
        <b/>
        <sz val="10"/>
        <rFont val="宋体"/>
        <charset val="134"/>
      </rPr>
      <t>㎡</t>
    </r>
    <r>
      <rPr>
        <b/>
        <sz val="10"/>
        <rFont val="仿宋_GB2312"/>
        <charset val="134"/>
      </rPr>
      <t>/栋，公猪站1栋，380</t>
    </r>
    <r>
      <rPr>
        <b/>
        <sz val="10"/>
        <rFont val="宋体"/>
        <charset val="134"/>
      </rPr>
      <t>㎡</t>
    </r>
    <r>
      <rPr>
        <b/>
        <sz val="10"/>
        <rFont val="仿宋_GB2312"/>
        <charset val="134"/>
      </rPr>
      <t>/栋，保育舍1栋，2600</t>
    </r>
    <r>
      <rPr>
        <b/>
        <sz val="10"/>
        <rFont val="宋体"/>
        <charset val="134"/>
      </rPr>
      <t>㎡</t>
    </r>
    <r>
      <rPr>
        <b/>
        <sz val="10"/>
        <rFont val="仿宋_GB2312"/>
        <charset val="134"/>
      </rPr>
      <t>/栋），饲料厂3栋，宿舍2栋。政府投资部分按照入股方式壮大村集体经济，惠及贫困户，入股2000万元根据审计定价，将育肥舍20栋（1200</t>
    </r>
    <r>
      <rPr>
        <b/>
        <sz val="10"/>
        <rFont val="宋体"/>
        <charset val="134"/>
      </rPr>
      <t>㎡</t>
    </r>
    <r>
      <rPr>
        <b/>
        <sz val="10"/>
        <rFont val="仿宋_GB2312"/>
        <charset val="134"/>
      </rPr>
      <t>/栋，共计24000</t>
    </r>
    <r>
      <rPr>
        <b/>
        <sz val="10"/>
        <rFont val="宋体"/>
        <charset val="134"/>
      </rPr>
      <t>㎡）</t>
    </r>
    <r>
      <rPr>
        <b/>
        <sz val="10"/>
        <rFont val="仿宋_GB2312"/>
        <charset val="134"/>
      </rPr>
      <t>作为抵押至政府，企业逐年返还本金，直至返还完成，所有资产归企业所有。
    采取企业+合作社+贫困户，每年按8%进行受益分红
    解决就业35人，月工资不低于1500元；承包2000亩饲草料基地，解决阶段性就业100人；
    企业根据贫困户自愿原则先贫困户养殖创业，并提供技术支持，统一管理，统一防疫，统一按照市场价格回收。</t>
    </r>
  </si>
  <si>
    <t>6532252019-XM35</t>
  </si>
  <si>
    <t>土豆播种机械购置项目</t>
  </si>
  <si>
    <t>6乡2镇</t>
  </si>
  <si>
    <t>策勒县农机局</t>
  </si>
  <si>
    <t>共计18套马铃薯种植、上吐、收获机械，每套补助4.6万元，资金82.80万元，其中:农机购置补贴资金4.68万元、财政扶贫资金78.12万元。策勒镇：1套。策勒县新雨露蔬菜农民专业合作社（大垄双行旋耕覆膜型马铃薯种植机械1台、马铃薯上土机械1台、中小型马铃薯收获机械1台）。策勒乡：3套。策勒县铁热克波斯塘农牧民专业合作社（大垄双行旋耕覆膜型马铃薯种植机械3台、马铃薯上土机械3台、中小型马铃薯收获机械3台）。达玛沟乡：3套。策勒县普拉克种养畜农民专业合作社（大垄双行旋耕覆膜型马铃薯种植机械3台、马铃薯上土机械3台、中小型马铃薯收获机械3台）。恰哈乡：2套。策勒县至亲农业农民专业合作社（大垄双行旋耕覆膜型马铃薯种植机械3台、马铃薯上土机械3台、中小型马铃薯收获机械3台）。奴尔乡：8套，其中：努尔乡藏布田和农民专业合作社2套（大垄双行旋耕覆膜型马铃薯种植机械2台、马铃薯上土机械2台、中小型马铃薯收获机械2台）、策勒县牧歌之乡农产品农民专业合作社2套（大垄双行旋耕覆膜型马铃薯种植机械2台、马铃薯上土机械2台、中小型马铃薯收获机械2台）、麦麦提敏·阿皮孜农牧专业合作社2套（大垄双行旋耕覆膜型马铃薯种植机械2台、马铃薯上土机械2台、中小型马铃薯收获机械2台）、麦提图拉·赫依提蔬菜种植农民专业合作社2套（大垄双行旋耕覆膜型马铃薯种植机械2台、马铃薯上土机械2台、中小型马铃薯收获机械2台）。博斯坦乡1套。策勒县绿色生命养殖农民专业合作社（大垄双行旋耕覆膜型马铃薯种植机械1台、马铃薯上土机械1台、中小型马铃薯收获机械1台）。
绩效目标：合作社+贫困户通过政府投资固定资产作为扶持贫困的资金方式带动当地贫困户支付，每个合作社上手以奖代补14万元，合作社每年分红资金=总补助资金×8%=元/年，每户分红不少于800元。本项目实施可带动72名贫困户，每户每年可得分红资金6.624万元。</t>
  </si>
  <si>
    <t>6532252019-XM36</t>
  </si>
  <si>
    <t>奴尔乡兔养殖项目</t>
  </si>
  <si>
    <t>奴尔乡为140名贫困户（都木村40户，萨尔龙村54户，布藏村46户）的棚圈安放4个移动式笼具，共计560个移动式笼具。购买7300只家兔。
绩效目标：受益建档立卡贫困户140户，受益分红不低于8%</t>
  </si>
  <si>
    <t>6532252019-XM37</t>
  </si>
  <si>
    <t>恰哈乡兴旺鹌鹑养殖专业合作社基地建设项目</t>
  </si>
  <si>
    <t>总投资239.4万元，
    政府资金用于建设2个养殖车间面积40*10米，1个孵化育苗车间40*10米及附属配套设施。
    企业资金用于购买14.5万只鹌鹑及孵化设备，企业运行、技术指导、销售等
    “合作社+贫困户”，每年受益分红不低于8%
    解决就业5人，每月工资不低于1500元
    贫困户自养，由企业进行回购增收，预计每年增收6000元</t>
  </si>
  <si>
    <t>6532252019-NY20</t>
  </si>
  <si>
    <t>奴尔乡温室大棚项目</t>
  </si>
  <si>
    <t>2019.03-2019.05</t>
  </si>
  <si>
    <t>在策勒县奴尔乡阿克塔什村新建温室大棚2座，规格为长150米、宽12米，高5.8米并配套建设水电基础工程，用于温室大棚蔬菜种植，并购置卷帘机、保温设施、灌溉施肥设施等温室大棚配套设备以及其他辅助设施。
绩效目标：合作社+农户，带动32户贫困户，户均增收1.044万元，受益贫困户受益持续时间可达15年。</t>
  </si>
  <si>
    <t>6532252019-XM38</t>
  </si>
  <si>
    <t>恰哈乡山羊养殖合作社项目</t>
  </si>
  <si>
    <t>2019.03-2019.06</t>
  </si>
  <si>
    <r>
      <rPr>
        <b/>
        <sz val="10"/>
        <rFont val="仿宋_GB2312"/>
        <charset val="134"/>
      </rPr>
      <t>项目总投资72.4万元，却如什村购买480只山羊，其中：优良种公羊5只，每只2000元，生产母山羊475只，每只1200元，计58万元。修建现有600平米暖</t>
    </r>
    <r>
      <rPr>
        <b/>
        <sz val="10"/>
        <rFont val="宋体"/>
        <charset val="134"/>
      </rPr>
      <t>圏</t>
    </r>
    <r>
      <rPr>
        <b/>
        <sz val="10"/>
        <rFont val="仿宋_GB2312"/>
        <charset val="134"/>
      </rPr>
      <t>及配套基础设施，每平米维修费200元，计12万元，新建青贮池两座每座5*6*2规格，每立方米200元，计2.4万元。
绩效目标：养殖480座山羊。每只羊每年可以产生150元的利润，480只可以增收72000元，可以带动18人增收，解决就业2人</t>
    </r>
  </si>
  <si>
    <t>6532252019-XM40</t>
  </si>
  <si>
    <t>博斯坦乡羊养殖基地建设项目</t>
  </si>
  <si>
    <r>
      <rPr>
        <b/>
        <sz val="10"/>
        <rFont val="仿宋_GB2312"/>
        <charset val="134"/>
      </rPr>
      <t>1、基础建设部分：新建1000</t>
    </r>
    <r>
      <rPr>
        <b/>
        <sz val="10"/>
        <rFont val="宋体"/>
        <charset val="134"/>
      </rPr>
      <t>㎡</t>
    </r>
    <r>
      <rPr>
        <b/>
        <sz val="10"/>
        <rFont val="仿宋_GB2312"/>
        <charset val="134"/>
      </rPr>
      <t>圈舍一栋（彩钢结构，每平方300元，共30万元），计划需求资金30万元。
2、牲畜采购部分：购买2100只和田羊（其中和田母羊1470只，和田公羊630只，体重25公斤以上，2岁以内，每只1000元，共210万元），计划需求资金210万元。</t>
    </r>
  </si>
  <si>
    <t>自治区安排基本建设投资用于“三农”部分</t>
  </si>
  <si>
    <t>6532252019-XM41</t>
  </si>
  <si>
    <t>博斯坦乡绒山羊项目</t>
  </si>
  <si>
    <r>
      <rPr>
        <b/>
        <sz val="10"/>
        <rFont val="仿宋_GB2312"/>
        <charset val="134"/>
      </rPr>
      <t xml:space="preserve">    1、新建半封闭羊舍1座800</t>
    </r>
    <r>
      <rPr>
        <b/>
        <sz val="10"/>
        <rFont val="宋体"/>
        <charset val="134"/>
      </rPr>
      <t>㎡</t>
    </r>
    <r>
      <rPr>
        <b/>
        <sz val="10"/>
        <rFont val="仿宋_GB2312"/>
        <charset val="134"/>
      </rPr>
      <t>（每座规格：8m*100m=800</t>
    </r>
    <r>
      <rPr>
        <b/>
        <sz val="10"/>
        <rFont val="宋体"/>
        <charset val="134"/>
      </rPr>
      <t>㎡</t>
    </r>
    <r>
      <rPr>
        <b/>
        <sz val="10"/>
        <rFont val="仿宋_GB2312"/>
        <charset val="134"/>
      </rPr>
      <t>，每平方430元，共34.4万元）；新建全封闭羊舍1座320</t>
    </r>
    <r>
      <rPr>
        <b/>
        <sz val="10"/>
        <rFont val="宋体"/>
        <charset val="134"/>
      </rPr>
      <t>㎡</t>
    </r>
    <r>
      <rPr>
        <b/>
        <sz val="10"/>
        <rFont val="仿宋_GB2312"/>
        <charset val="134"/>
      </rPr>
      <t>（每间规格：8m*40m=320</t>
    </r>
    <r>
      <rPr>
        <b/>
        <sz val="10"/>
        <rFont val="宋体"/>
        <charset val="134"/>
      </rPr>
      <t>㎡</t>
    </r>
    <r>
      <rPr>
        <b/>
        <sz val="10"/>
        <rFont val="仿宋_GB2312"/>
        <charset val="134"/>
      </rPr>
      <t>,每平方630元，共20.16万元）；新建2间养殖厂辅助用房51.04</t>
    </r>
    <r>
      <rPr>
        <b/>
        <sz val="10"/>
        <rFont val="宋体"/>
        <charset val="134"/>
      </rPr>
      <t>㎡</t>
    </r>
    <r>
      <rPr>
        <b/>
        <sz val="10"/>
        <rFont val="仿宋_GB2312"/>
        <charset val="134"/>
      </rPr>
      <t>（每间规格：4m*6.38m=25.52</t>
    </r>
    <r>
      <rPr>
        <b/>
        <sz val="10"/>
        <rFont val="宋体"/>
        <charset val="134"/>
      </rPr>
      <t>㎡</t>
    </r>
    <r>
      <rPr>
        <b/>
        <sz val="10"/>
        <rFont val="仿宋_GB2312"/>
        <charset val="134"/>
      </rPr>
      <t>,包括：1间消毒室、1间药品储藏室,每平方1000元，共5.104万元）；新建1座24m</t>
    </r>
    <r>
      <rPr>
        <b/>
        <sz val="10"/>
        <rFont val="宋体"/>
        <charset val="134"/>
      </rPr>
      <t>³</t>
    </r>
    <r>
      <rPr>
        <b/>
        <sz val="10"/>
        <rFont val="仿宋_GB2312"/>
        <charset val="134"/>
      </rPr>
      <t>药浴池（规格：6m*2m*2m=24m</t>
    </r>
    <r>
      <rPr>
        <b/>
        <sz val="10"/>
        <rFont val="宋体"/>
        <charset val="134"/>
      </rPr>
      <t>³</t>
    </r>
    <r>
      <rPr>
        <b/>
        <sz val="10"/>
        <rFont val="仿宋_GB2312"/>
        <charset val="134"/>
      </rPr>
      <t>,每立方600元，共1.44万元；新建圈梁栅栏1000米，每米45元，共4.5万元）总需资金65.604万元。
    2、购买10只绒山羊种公山羊（规格：35公斤以上，2岁；每只5000元，共5万元），购买母绒山羊914只（规格：35公斤以上，2岁，每只1250元，共114.196万元）；购买2只乌骨种公山羊（规格：35公斤以上，2岁；每只6000元，共1.2万元）；购买40只乌骨母山羊（规格：35公斤以上，2岁；每只3000元，共12万元）；购买2只乌骨种公绵羊（规格：35公斤以上，2岁；每只5000元，共1万元），购买40只乌骨母绵羊（规格：35公斤以上，2岁；每只3000元，共12万元）。总需资金145.396万元。
绩效目标：贫困户年收益率不低于8%，村集体年收益不低于16万元</t>
    </r>
  </si>
  <si>
    <t>6532252019-LGYJG</t>
  </si>
  <si>
    <t>策勒县2019年核桃脱青皮、清洗、分级初加工项目</t>
  </si>
  <si>
    <t>林业局</t>
  </si>
  <si>
    <t xml:space="preserve">    本项目涉及策勒县5乡2镇37个行政村，配备核桃初加工设备50套。其中策勒镇1套其中恰克玛村1套；策勒乡6套其中托帕艾热克村1套，尤喀克加依村1套，托格拉克艾格勒村1套铁热克艾热克村1套，玛合玛勒村1套，阿克库勒村1套；固拉哈玛镇9套，其中、给地市艾热克村1套、托格拉乌斯塘村1套，库西艾格勒村1套，阿热吾斯塘村1套，奥克莱克村1套，吾西吾斯塘村4套，达玛沟乡2套，其中普纳克果园1套，英吾斯塘村1套、恰哈乡11套，其中安巴村1套，克西村1套，阿西村1套，红旗村1套，康托喀依村1套，兰贵村2套，安迪尔村1套，玉茹克塔西村1套，阿萨村1套，加格塔勒村1套；奴尔乡20套，其中其曼巴格村1套，库木巴格村2套，亚巴格村1套，阿克塔西村2套，吐完阿其玛村2套，热再克村3套，都木村1套、阿琪玛村2套，恰塔西村2套，巴格贝希村2套，苏里村2套；博斯坦乡1套，其中乃再巴格村1套。
    产权归村集体所有，租赁给合作社，租金由村集体给贫困户安置公益性岗位就业。
   </t>
  </si>
  <si>
    <t>6532252019-PJJS</t>
  </si>
  <si>
    <t>策勒县林果业提质增效项目</t>
  </si>
  <si>
    <t>林业草原局</t>
  </si>
  <si>
    <t>策勒县2019年开展林果提质增效面积56256.66亩，涉及贫困户12401户。涉及到6乡2镇94个村，其中：策勒镇2119.15亩，涉及贫困户526户，5个村，萨伊吾斯坦村440.7亩，涉及贫困户145户，吾吉达库勒村742.95亩，涉及贫困户166户，恰合玛村360.7亩，涉及贫困户112户，安艾日克村381.3亩，涉及贫困户65户，亚布衣村193.5亩，涉及贫困户38户；策勒乡13058.49亩，涉及贫困户2327户，13个村，其格勒艾热克村767亩，涉及贫困户168户，琼库勒村1438.1亩，涉及贫困户243户，色代库勒村1089.8亩，涉及贫困户212户，托帕村1178.12亩，涉及贫困户239户，托帕艾日克村1895.1亩，涉及贫困户275户，尤喀克加依村1332亩，涉及贫困户230户，康喀勒村877.33亩，涉及贫困户193户，铁热克艾日克村594.7亩，涉及贫困户114户，阿日希村846.9亩，涉及贫困户149户，玛合玛勒村1297.51亩，涉及贫困户179户，托格拉克艾格勒村778.1亩，涉及贫困户170户，阿克库勒村609.99亩，涉及贫困户96户，巴什玉吉买村353.84亩，涉及贫困户59户；固拉合玛镇15035.67亩，涉及贫困户3016户，18个村，阿热勒村988.89亩，涉及贫困户205户，巴格艾日克村1355.66亩，涉及贫困户271户，亚普拉克村980.01亩，涉及贫困户191户，亚喀吾斯塘村908.55亩，涉及贫困户152户，夏普吐鲁克村59.5亩，涉及贫困户59户，阿木巴尔村75.8亩，涉及贫困户13户，拉依喀村633.8亩，涉及贫困户125户，盘掺村700.9亩，涉及贫困户129户，幸福村381.15亩，涉及贫困户70户，吉格代勒克乌塔克村1012.75亩，涉及贫困户219户，地里米铁日克村302.81亩，涉及贫困户56户，买地尔艾肯村673.8亩，涉及贫困户171户，给地什艾日克村962.5亩，涉及贫困户149户，托格拉吾斯塘1429.78亩，涉及贫困户228户，阿热吾斯塘村546亩，涉及贫困户146户，阔什艾格勒村793.16亩，涉及贫困户174户，阿克依来克村646.95亩，涉及贫困户262户，乌守吾斯塘村2583.66亩，涉及贫困户396户；达玛沟乡10511.5亩，涉及贫困户1492户，13个村，达什库勒村567.4亩，涉及贫困户94户，乔克巴西村186.8亩，涉及贫困户66户，喀什托格拉克960.8亩，涉及贫困户142户，伊莱克吾斯塘280.36亩，涉及贫困户67户，古勒铁日干313.9亩，涉及贫困户45户，琼库勒1669.6亩，涉及贫困户206户，硝尔哈纳村901.23亩，涉及贫困户140户，帕尔其坎特1632.4亩，涉及贫困户201户，普纳克村477亩，涉及贫困户48户，英吾斯塘村941.2亩，涉及贫困户185户，光明村2562.81亩，涉及贫困户294户，阿亚克乔克巴什村10，涉及贫困户3户，喀克夏勒村8亩，涉及贫困户1户。；恰哈乡7679.25亩，涉及贫困户2414户，17个村，都维力克村389.8亩，涉及贫困户121户，红旗村1135.45亩，涉及贫困户365户，阿萨村99.8亩，涉及贫困户50户，安巴村419.8亩，涉及贫困户214户，克希村355.9亩，涉及贫困户113户，阿西村501.8亩，涉及贫困户203户，却如什村746.4亩，涉及贫困户177户，康托喀依村255亩，涉及贫困户98户，安迪尔村625亩，涉及贫困户110户，兰贵村1457.3亩，涉及贫困户355户，克孜库迪盖429.7亩，涉及贫困户124户，恰哈村700.5亩，涉及贫困户231户，色日克羌村113.1亩，涉及贫困户35户，克孜勒尧勒村46.1亩，涉及贫困户33户，恩尼里克村55.8亩，涉及贫困户41户，玉如克塔什村244.9亩，涉及贫困户86户，介格塔勒村102.9亩，涉及贫困户58户；乌鲁克萨依乡1286.76亩，涉及贫困户869户，5个村，巴大干村809.5亩，涉及贫困户317户，阿克其格村67.1亩，涉及贫困户103户，科克尔村312.96亩，涉及贫困户272户，玉龙克尔村67.1亩，涉及贫困户103户，英阿瓦提村30.1亩，涉及贫困户74户；奴尔乡4941.54亩，涉及贫困户1277户，15个村，琼库勒村889.7亩，涉及贫困户197户，亚琪村25.2亩，涉及贫困户60户，其曼巴格村105.9亩，涉及贫困户54户，库木巴格村229.6亩，涉及贫困户71户，亚巴格村170亩，涉及贫困户37户，阿克塔什村892.6亩，涉及贫困户176户，托万阿其玛村201.2亩，涉及贫困户62户，阿热库木村73.5亩，涉及贫困户23户，热再克村331.4亩，涉及贫困户124户，尤喀克阿其玛村43.5亩，涉及贫困户15户，亚勒古孜巴格村255.95亩，涉及贫困户84户，恰塔什村82.3亩，涉及贫困户35户，巴格贝希村1009.69亩，涉及贫困户188户，喀什也尔村209亩，涉及贫困户50户，虽力栏杆村422亩，涉及贫困户101户；博斯坦乡1624.3亩，涉及贫困户480户，8个村，加依推孜村5亩，涉及贫困户2户，吉格代博斯坦村3亩，涉及贫困户1户，阿其玛村301亩，涉及贫困户83户，乃再巴格村430.7亩，涉及贫困户152户， 阿热萨依村363.8亩，涉及贫困户113户，阿亚克喀拉苏村374.8亩，涉及贫困户82户，布藏克尔推维村64.2亩，涉及贫困户24户，迈丹推孜81.8亩，涉及贫困户23户。项目主要开展林果疏密改造、果树整形修剪、品种改良、抚育管理等措施。
绩效目标：共开展林果提质增效面积56256.66亩。通过开展果树疏密移植、嫁接改造、整形修剪、合理施肥、病虫害防控等科学管理措施，达到林果提质增效，林果产量增产10%以上，使果品质量明显提升，优质果品达到70%以上。</t>
  </si>
  <si>
    <t>65332252019PT-1</t>
  </si>
  <si>
    <t>2019年无核白鸡心、蓝宝石葡萄种植基地建设项目</t>
  </si>
  <si>
    <t xml:space="preserve">策勒镇、策勒乡、达玛沟乡、固拉合玛镇
</t>
  </si>
  <si>
    <t>建设总规模5800亩，其中：策勒镇500亩共10个村，其中安艾热克村43亩，巴西科克买提村45亩，墩艾日克村50亩，科克买提村50亩，恰克玛村70亩，萨依吾斯塘村50亩，吐扎克其村44亩，托格拉喀里村47亩，吾吉达库勒村51亩，亚博依村50亩；策勒乡300亩共3个村，其中其格勒克艾日克村100亩，色代库勒村100亩，琼库勒村100亩；固拉合玛镇3000亩共8个村，其中阿热吾斯塘村835亩，地理木铁热克村457亩，给地什艾日克村260亩，阔什艾格勒村263亩，拉依喀村70亩，托格拉乌斯塘村250亩，乌守吾斯塘村745亩，幸福村120亩；达玛沟乡2000亩共12个村，达什库勒村72亩，古勒铁日干村193.8亩，光明村102.64亩，喀什托格拉克152.5亩，玛里喀勒干73.1亩，帕尔欺坎特村205.6亩，普纳克村377.1亩，乔克巴什村73亩，琼库勒243亩，硝尔哈纳村196.3亩，依莱克吾斯唐村192.96亩，英吾斯塘村118亩；扶持贫困户2042户。
绩效目标：完成新建葡萄5800亩。正常年每亩纯收入可达1500元；还能增加周边地区劳动力的就业机会，增加当地农民的收入。通过项目实施，可大大提农牧民的科技意识和种植技术，增加特色林果的产出；可增加项目区特色林果面积，扩大森林资源总量，具有显著的净化空气、调节气候、防风固沙，对生态环境治理有积极地促进作用。</t>
  </si>
  <si>
    <t>6532252019-MGWHBJXPTMXM</t>
  </si>
  <si>
    <t>策勒县玫瑰、无核白鸡心葡萄育苗项目</t>
  </si>
  <si>
    <r>
      <rPr>
        <b/>
        <sz val="10"/>
        <rFont val="仿宋_GB2312"/>
        <charset val="134"/>
      </rPr>
      <t>培育玫瑰苗木24万株，每株2元。主要开展购置</t>
    </r>
    <r>
      <rPr>
        <b/>
        <sz val="10"/>
        <rFont val="宋体"/>
        <charset val="134"/>
      </rPr>
      <t>穂</t>
    </r>
    <r>
      <rPr>
        <b/>
        <sz val="10"/>
        <rFont val="仿宋_GB2312"/>
        <charset val="134"/>
      </rPr>
      <t>条、育苗营养土、育苗钵、苗期的水肥土管理等。</t>
    </r>
  </si>
  <si>
    <t>中央财政专项扶贫资金-国有贫困林场</t>
  </si>
  <si>
    <t>6532252019-LY10</t>
  </si>
  <si>
    <t>固拉合玛镇甜蜜蓝宝石葡萄苗木嫁接项目</t>
  </si>
  <si>
    <t>2019年3月至2019年7月</t>
  </si>
  <si>
    <t xml:space="preserve">庭院中种植的葡萄全部嫁接成甜蜜蓝宝石葡萄，需嫁接210430朱，每株5元，需资金108.215万元。  </t>
  </si>
  <si>
    <t>6532252019-LY11</t>
  </si>
  <si>
    <t>博斯坦乡葡萄种植基地提质增效项目</t>
  </si>
  <si>
    <t>迈丹推孜500亩连片葡萄地新搭建葡萄架12300根，每根补助69.88元，需要资金85.95万元。2.葡萄嫁接50000棵，每棵10元，需要资金50万元。3.油葵种子500亩，每亩0.8公斤，需要种子400公斤，每公斤100元，需要资金4万元，总共需资金139.95万元。
绩效目标：葡萄基地建设后，初期亩产量可以达到100公斤，每公斤售价5元计算，收入25万元，73户219人受益，户均增收3425元左右</t>
  </si>
  <si>
    <t>6532252019-GFFD</t>
  </si>
  <si>
    <t>光伏发电项目</t>
  </si>
  <si>
    <t>策勒镇、策勒乡、固拉合玛镇、达玛沟乡、恰哈乡</t>
  </si>
  <si>
    <t>发改委</t>
  </si>
  <si>
    <t>建设总装机规模10005千瓦，涉及5个乡镇，50个贫困村2000户建档立卡贫困户。策勒镇:275户1375千瓦（巴什科克买提村36户180千瓦、墩艾日克村36户180千瓦、科克买提村40户200千瓦、萨依吾斯塘村32户160千瓦、吐扎克其村75户375千瓦、吾吉达库勒村56户280千瓦）；策勒乡:429户2145千瓦（加依村35户175千瓦、康喀勒村38户190千瓦、麻扎库勒村34户170千瓦、其格勒克艾日克村37户185千瓦、琼库勒村50户250千瓦、托帕艾日克村42户210千瓦、托帕村34户170千瓦、托万加依村34户170千瓦、乌其坤塞盖村45户225千瓦、吾格日克村45户225千瓦、尤卡克加依村35户175千瓦）；达玛沟乡:408户2040千瓦（达什库勒村45户225千瓦、古勒铁日干村44户220千瓦、喀什托格拉克村43户215千瓦、帕其砍特村35户175千瓦、普那克村39户195千瓦、乔喀巴什村40户200千瓦、琼库勒村35户175千瓦、硝尔哈纳村39户195千瓦、英吾斯塘村、33户165千瓦、曾旦库勒村55户275千瓦）；固拉合玛镇:545户2730千瓦（阿克依来克村42户210千瓦、阿木巴尔村38户190千瓦、阿热勒村42户210千瓦、巴格艾日克村55户275千瓦、吉格代勒克乌塔克村39户195千瓦、拉依喀村30户155千瓦、买地尔艾肯村30户150千瓦、盘掺村37户185千瓦、沙勒吉力克村36户180千瓦、乌守吾斯塘村45户225千瓦、夏普吐鲁克村31户155千瓦、亚甫拉克村55户275千瓦、亚喀吾斯塘村30户150千瓦、英阿瓦提村35户175千瓦）；恰哈乡:343户1715千瓦（安巴村40户200千瓦、安迪尔村45户225千瓦、都维力克村36户180千瓦、克希村31户115千瓦、克孜库迪盖村30户150千瓦、兰贵村50户250千瓦、恰哈村44户220千瓦、却如什村32户160千瓦、色日克羌村35户175千瓦）。</t>
  </si>
  <si>
    <t>6532252019-FPCJPT</t>
  </si>
  <si>
    <t>扶贫车间配套设施续建项目</t>
  </si>
  <si>
    <t>固拉合玛镇扶贫车间配套水电暖设施及其他设施，需要资金274.97万元；阿克依来克村扶贫车间需要资金36.1774万元、乌守吾斯塘村扶贫车间需要资金23.9360万元、吉格代勒克乌塔克村扶贫车间需要资金23.82万元、巴格艾日克村扶贫车间需要资金114.6万元、托格拉吾斯塘村扶贫车间需要资金41.2284万元、地力木铁热克村扶贫车间需要资金17.2万元、夏普吐鲁克村扶贫车间需要资金17.4万元
绩效目标：改善扶贫车间工作条件，提高工作效率。配套的扶贫车间预计带动不低于300人就业，贫困户不少于90人，人均月收入不低于1500元。</t>
  </si>
  <si>
    <t>6532252019-FPCJ</t>
  </si>
  <si>
    <t>策勒县扶贫产业车间建设项目</t>
  </si>
  <si>
    <t>达玛沟乡、策勒乡</t>
  </si>
  <si>
    <t>商务经信委、策勒乡</t>
  </si>
  <si>
    <r>
      <rPr>
        <b/>
        <sz val="10"/>
        <rFont val="仿宋_GB2312"/>
        <charset val="134"/>
      </rPr>
      <t xml:space="preserve">    固拉合玛镇拉依喀村扶贫车间建筑总面积: 10044.66平方米；其中：1#车间地上面积: 5022.23平方米；建筑高度: 6.6米；建筑层数: 1层；地上层数: 1层；单体跨度: 22.5米；2#车间地上面积: 5022.23平方米；建筑高度: 6.6米；建筑层数: 1层；地上层数: 1层；单体跨度: 22.5米；结构类型: 钢结构；基础类型: 独立基础。总投资1905万元
    在策勒乡色代库勒村新建一栋砖混结构厂房；总建筑面积2000</t>
    </r>
    <r>
      <rPr>
        <b/>
        <sz val="10"/>
        <rFont val="宋体"/>
        <charset val="134"/>
      </rPr>
      <t>㎡</t>
    </r>
    <r>
      <rPr>
        <b/>
        <sz val="10"/>
        <rFont val="仿宋_GB2312"/>
        <charset val="134"/>
      </rPr>
      <t xml:space="preserve">，地上二层。（电采暖、给排水、卫生间等附属配套设施）。项目概算总投资380万元。
   </t>
    </r>
  </si>
  <si>
    <t>6532252019SJ-11</t>
  </si>
  <si>
    <t>策勒镇扶贫车间建设项目</t>
  </si>
  <si>
    <t xml:space="preserve">    在策勒镇亚博依村建设一栋一间，面积261平方米，每平方米2000元，需资金52.2万元；需改造扶贫车间1000平方米，需资金53万元；科克买提村村委会建设486.38平方米，每平米1600元，建设一栋一间，需要资金77.8208万元。
绩效目标：企业+合作社，建设或改造扶贫车间，54名建档立卡贫困户受益，带动就业，稳步脱贫</t>
  </si>
  <si>
    <t>6532252019-JX6</t>
  </si>
  <si>
    <t>恰哈乡打馕合作社项目</t>
  </si>
  <si>
    <t>策勒县恰哈乡红旗村2小队</t>
  </si>
  <si>
    <t>成立10-15人的打馕合作社，占地面积300平方，新建160平方米7间打馕操作间15万元，10个馕坑，每个馕坑2000元共2万元；地面硬化及相关配套设施（冷藏柜、和面机及其他设备）3万元
绩效目标：“合作社+贫困户”模式， 贫困户年收益率8%，带动至少15名贫困户稳定就业创收，以工资形式带动脱贫</t>
  </si>
  <si>
    <t>6532252019-YD1</t>
  </si>
  <si>
    <t>易地搬迁点产业发展建设项目</t>
  </si>
  <si>
    <t>固拉合玛易地搬迁点</t>
  </si>
  <si>
    <t>易地搬迁管委会</t>
  </si>
  <si>
    <t>1、购买大中型农机具1204大型拖拉机2台、604中型5台及其配套的旋耕机、播种机、犁地机、饲草打包机，需资金200万元。产权归团结新村和民航新村2个合作社所有，按照总投资10%受益分红，用于安置公益性岗位及残疾人、特困户、困难学生临时救助，同时带动7个贫困户就业。
2、建设500方青贮池3座，每座15万元，计45万元。给种羊分厂贫困户托管羊合作社提供服务使用。
3、林下套种滴灌带铺设10000亩，每亩100元需100万元，821户3139人后续产业扶持受益。
绩效目标：解决贫困人口就业难问题，按照总投资10%受益分红，用于安置公益性岗位及残疾人、特困户、困难学生临时救助，户均增收1717.42元/年，同时带动7个贫困户就业（20+21+100）/821*10000=1717.42元/年</t>
  </si>
  <si>
    <t>自治区新增建设用地有偿使用费安排高标准农田建设补助资金</t>
  </si>
  <si>
    <t>自治区农村环境整治示范资金</t>
  </si>
  <si>
    <t>生猪（牛羊）调出大县奖励资金</t>
  </si>
  <si>
    <t>6532252019-XM06</t>
  </si>
  <si>
    <t>天然草场补水灌溉以奖代补项目</t>
  </si>
  <si>
    <t>固拉合玛镇、博斯坦乡</t>
  </si>
  <si>
    <t>2019.3-2019.8</t>
  </si>
  <si>
    <t>策勒县退棉还草3.5万亩，购买苜蓿、青贮玉米种子，投资201.2112万元；确定3.2万亩天然草场补充灌溉，购买牧草种子、围栏，投资205.511万元，确定固拉合玛镇乌守乌斯塘村种植绿洲一号50亩12万元，共计418.723万元</t>
  </si>
  <si>
    <t>6532252019-PJQQL</t>
  </si>
  <si>
    <t>固拉合玛镇2019年排碱渠清理项目</t>
  </si>
  <si>
    <t>水利局</t>
  </si>
  <si>
    <t>62.41公里排碱渠，新建链接渠0.8km,项目实施后灌区8.78万亩盐碱土地得到改善。
绩效目标：灌区8.78万亩盐碱土地得到改善，受益建档立卡贫困户至少190人</t>
  </si>
  <si>
    <t>中央财政专项扶贫资金-以工代赈资金</t>
  </si>
  <si>
    <t>6532252019-XLYZL</t>
  </si>
  <si>
    <t>策勒县达玛沟乡栏杆色热克小流域治理项目</t>
  </si>
  <si>
    <t>新建淤地坝及小流域治理措施，利用洪沟水源丰富达玛沟乡5万亩土地灌溉水源，改善达玛沟乡小流域治理环境
绩效目标：解决至少262名建档立卡贫困户的土地灌溉问题，使得土地产量增收，从而实现脱贫</t>
  </si>
  <si>
    <t>6532252019-NTSL</t>
  </si>
  <si>
    <t>策勒县恰哈乡却如什村小型农田水利工程</t>
  </si>
  <si>
    <t>防渗改造渠道12公里，改善农业用水取水环境，提高水资源利用率
绩效目标：改善农业用水取水环境，提高水资源利用率；</t>
  </si>
  <si>
    <t>6532252019-YSGC</t>
  </si>
  <si>
    <t>策勒县乌鲁克萨依乡水源连通工程</t>
  </si>
  <si>
    <t>新建联通渠14.6公里，解决1.16万亩土地灌溉用水问题
绩效目标：解决1.16万亩土地灌溉用水问题，使得土地产量增收，从而实现脱贫</t>
  </si>
  <si>
    <t>6532252019-SL26</t>
  </si>
  <si>
    <t xml:space="preserve">
策勒县恰哈乡策勒河片区7村饮水安全工程恩尼里克村二队(秋库小队)水厂供水</t>
  </si>
  <si>
    <t xml:space="preserve">  1、水源水厂工程：新建取水构筑物1座（条形沉砂池1座、箱型沉砂池1座）；新建水厂1座（建设工房、管理房，新建50m3钢筋混凝土方形清水池1座，及附属配套设施，配套一体化净水设备1套、电解食盐法次氯酸钠发生器1台、变压器1台、变频控制柜1套）。
2、管网工程：冬季输水管630m，春、夏、秋季输水明渠266m、输水管道282m，配水干管3.221km，配水支管3.72km，入户管4km；配套水表井27座，工作井36座，配套管道附属设备38套，入户设备27套；交叉建筑物4座。
3、施工道路：新建施工临时道路2.7km。
绩效目标：解决至少12510名建档立卡贫困户安全饮水的问题</t>
  </si>
  <si>
    <t>6532252019-SL27</t>
  </si>
  <si>
    <t>策勒县恰哈乡策勒河片区7村饮水安全工程乌库水厂供水片区</t>
  </si>
  <si>
    <t xml:space="preserve">   新建取水构筑物1座，箱型沉砂池1座；新建水厂1座（建设工房、管理房，150m3钢筋混凝土矩形清水池1座，实施路面硬化工程、围墙；配套一体化净水设备1套、电解食盐法次氯酸钠发生器1台、变压器1台、潜水泵1套、变频控制柜1套，水厂采暖10kW电锅炉1台）。冬季输水管道979m，春、夏、秋季输水明渠223m；配水干管24.763km，配水分干管21.101km，入巷支管10.119km，入户管112.65km；工作井437座、渗井30座，减压池8座（含液位控制仪8套），交叉建筑物32座，管道附属设备977套。
绩效目标：解决至少12510名建档立卡贫困户安全饮水的问题</t>
  </si>
  <si>
    <t>6532252019-SL28</t>
  </si>
  <si>
    <t>策勒县恰哈乡策勒河片区7村饮水安全工程喀拉塔什村二队(墩勒克小队)水厂供水工程</t>
  </si>
  <si>
    <t>新建取水构筑物1座（引泉池1座、引水池2座、引水管24m、输水管85m），新建水厂1座（建设水厂房屋，新建50m3清水池1座，实施硬化路面工程、围墙，配套电解食盐法次氯酸钠发生器1台、变压器1台、潜水泵1台、变频控制柜1套，10kv输电线路12km），新建配水管网10.465km，入户管道5.85km，配套工作井87座，管道附属设备105套，交叉建筑物19座，新建临时道路4.4km。
绩效目标：解决至少12510名建档立卡贫困户安全饮水的问题</t>
  </si>
  <si>
    <t>6532252019-SL29</t>
  </si>
  <si>
    <t>策勒县恰哈乡策勒河片区7村饮水安全工程恩尼里克水厂供水工程</t>
  </si>
  <si>
    <t xml:space="preserve">   1、水源水厂工程：冬季取水管175m，春、夏、秋季输水渠162m、箱型沉砂池1座，水厂输水管1.42km。水厂建设工房、管理房，新建100m3钢筋混凝土圆形清水池1座，实施路面硬化工程、围墙，配套一体化净水设备1套、电解食盐法次氯酸钠发生器1台、变压器1台、变频控制柜1套。
2、管网工程：配水干管19.455km，分干管12.54km，入巷管5.236km，入户管19.55km；工作井334座，交叉建筑物19座，管道附属设备287套，入户设备137套。
3、防洪堤：按原防洪堤断面修复水毁防洪堤长100m。
绩效目标：解决至少12510名建档立卡贫困户安全饮水的问题</t>
  </si>
  <si>
    <t>6532252019-YSAQ</t>
  </si>
  <si>
    <t>偏远散区不通水户饮水安全巩固提升工程（入户部分）</t>
  </si>
  <si>
    <t>全县8个乡镇，1067户，新建入户管道130.28km，水表井281座,入户设备1067个。解决项目区人畜安全饮水要求。</t>
  </si>
  <si>
    <t>6532252019-YSAQGGTSGC</t>
  </si>
  <si>
    <t>偏远散区不通水户饮水安全巩固提升工程（巩固部分）</t>
  </si>
  <si>
    <t>策勒镇、固拉合玛镇、达玛沟乡、恰哈乡、乌鲁克萨依乡、奴尔乡、博斯坦乡</t>
  </si>
  <si>
    <r>
      <rPr>
        <b/>
        <sz val="10"/>
        <rFont val="仿宋_GB2312"/>
        <charset val="134"/>
      </rPr>
      <t>策勒县恰哈乡安巴村改造自压井50座、解决50户饮水安全问题，干吉萨依村铺设4公里管道解决20户饮水安全问题，策勒镇墩艾日克村阿瓦普小队新建一座沉砂池、铺设2.91公里引水管道解决150户饮水安全问题，奴</t>
    </r>
    <r>
      <rPr>
        <b/>
        <sz val="10"/>
        <rFont val="宋体"/>
        <charset val="134"/>
      </rPr>
      <t>尓</t>
    </r>
    <r>
      <rPr>
        <b/>
        <sz val="10"/>
        <rFont val="仿宋_GB2312"/>
        <charset val="134"/>
      </rPr>
      <t>乡亚其村水厂新建一座彩钢板房40m2，改建管道2.4公里增加围墙160m，乌鲁克萨依乡阿克其各村、玉龙科尔村保护水源地配套设施。达玛沟乡更换主管道5.58公里，固拉哈玛镇更换主管道8.045公里、新建分水井5座，恰哈乡更换主管道4.5公里、新建分水井4座，博斯坦乡更换主管道13.8公里、新建分水井8座。</t>
    </r>
  </si>
  <si>
    <t>6532252019-SL15</t>
  </si>
  <si>
    <t>策勒乡托格拉克艾格勒村排碱渠建设项目</t>
  </si>
  <si>
    <r>
      <rPr>
        <b/>
        <sz val="10"/>
        <rFont val="仿宋_GB2312"/>
        <charset val="134"/>
      </rPr>
      <t>基本同意工程主要任务。即：通过本工程的实施，提高本地区排碱渠的排水排渍的能力，改良盐碱地，防止土壤次生盐碱化，从而改善灌区条件。
（二）基本同意《报告》确定的工程规模。即：本次改建排碱渠3条，总长6.946km，新建建筑物6座，其中策勒乡托格拉克艾格勒村一排碱渠3.622km、策勒乡托格拉克艾格勒村二排碱渠1.657km、策勒乡托格拉克艾格勒村三排碱渠1.667km。控制面积1万亩，渠道设计排水流量为0.5m</t>
    </r>
    <r>
      <rPr>
        <b/>
        <sz val="10"/>
        <rFont val="宋体"/>
        <charset val="134"/>
      </rPr>
      <t>³</t>
    </r>
    <r>
      <rPr>
        <b/>
        <sz val="10"/>
        <rFont val="仿宋_GB2312"/>
        <charset val="134"/>
      </rPr>
      <t>/s，参照《灌溉与排水工程设计规范》（GB50288--99）中规定，本工程级别为5级，工程规模为小（二）型。永久性主要建筑为5级，次要永久性建筑物为5级。
绩效目标：通过本工程的实施，至少1527名建档立卡贫困户受益，提高本地区排碱渠的排水排渍的能力，改良盐碱地，防止土壤次生盐碱化，从而改善灌区条件。</t>
    </r>
  </si>
  <si>
    <t>6532252019-JT1</t>
  </si>
  <si>
    <t>策勒县2019年车辆购置税（第一批）补助部分地方农村公路建设项目</t>
  </si>
  <si>
    <t>策勒镇、策勒乡、固拉合玛镇</t>
  </si>
  <si>
    <t>交通运输局</t>
  </si>
  <si>
    <t>Y239线5.15公里、Y242线5.47公里、Y268线4.6公里、Y261线主线16公里（包含Y261653225、C025653225、C071653225）、Y265线8.81公里、Y267线A、B、支线8.56公里，建设内容为路基、路面、桥涵、安全设施。</t>
  </si>
  <si>
    <t>车辆购置税用于公路等基础设施建设支出</t>
  </si>
  <si>
    <t>6532252019-JT3</t>
  </si>
  <si>
    <t>策勒县G315线岔口K2398+000-洛浦县拜什托克拉克乡孜亚力拉买农村公路建设项目</t>
  </si>
  <si>
    <t>建设规模24.3公里，建设内容：路基、路面、桥涵、附属设施。
绩效目标：解决至少5920名建档立卡贫困户出行难的问题</t>
  </si>
  <si>
    <t>6532252019-GT01</t>
  </si>
  <si>
    <t>低产田改造项目（土地平整）</t>
  </si>
  <si>
    <t>奴尔乡、博斯坦乡、恰哈乡、乌鲁克萨依乡</t>
  </si>
  <si>
    <t>国土资源局</t>
  </si>
  <si>
    <t>策勒县奴尔乡，涉及努尔乡13个村，分别为：尤喀克阿其玛村389亩、热再克村263亩、恰塔什村265亩、巴格贝希村146亩、琼库勒村82亩、喀什也尔村113亩、苏力兰干村132亩、其曼巴格村329亩、库木巴格村504亩、亚巴格村98亩、阿克塔什村558亩、托万阿其玛村278亩、亚勒古孜巴格村159亩。策勒县博斯坦乡吉格代博斯坦村等5个村土地平整项目，平整土地3333亩，土地平整工程量为1025121方，涉及博斯坦乡5个村，分别为：吉格代博斯坦村1334亩、阿其玛村650亩、亚喀喀什村322亩、乃则尔巴格村719亩、阿热萨依村307亩。策勒县恰哈乡都维力克村、安迪尔村、阿希村3个村土地平整项目，平整土地759亩，涉及恰哈乡3个村，分别为：恰哈乡都维力克村260亩、安迪尔村317亩、阿希村182亩。策勒县乌鲁克萨依乡色格孜勒克村土地平整项目，平整土地84亩，涉及乌鲁克萨依乡色格孜勒克村一个村。</t>
  </si>
  <si>
    <t>策勒县购羊产业扶贫建设项目</t>
  </si>
  <si>
    <t>策勒乡、固拉合玛镇、达玛沟、恰哈乡、奴尔乡</t>
  </si>
  <si>
    <t>购置20669只，其中：策勒乡3980只羊（阿克库勒村1040只羊，受益贫困人口367人；托格拉克艾格勒村995只羊，受益贫困人口301人；尤喀克加依村900只羊，受益贫困人口310人；铁热克艾日克155只羊，受益贫困人口54人；玛合玛勒村890只羊，受益贫困人口238人；）      固拉合玛镇5690只羊（阿克依来克村3260只羊受益贫困人口873人；乌守吾斯塘村2430只羊，受益贫困人口775人）       达玛沟乡150只羊（阿亚克乔喀巴什村51只羊，受益贫困人口11人；依来克吾斯塘村99只羊受益贫困人口20人）     恰哈乡7849只羊（安巴村143只羊，受益贫困人口59人；阿希村757只羊，受益贫困人口244人；克孜库迪盖村441只羊，受益贫困人口212人；安迪尔村700只羊，受益贫困户人口247人；色日克羌村385只羊，受益贫困户人口100人；阿萨村224只，受益贫困人口84人；恩尼里克村21只羊，受益贫困人口3人；干吉萨依村167只羊，受益贫困人口75人；介格塔勒村91只羊，受益贫困人口31人；康托喀依村171只羊，受益贫困人口83人；克希村434只羊，受益贫困人口158人；兰贵村648只羊，受益贫困人口242人；却如什村657只羊，受益贫困人口370人；玉如克塔什村113只羊，受益贫困人口65人；克孜尧勒村112只羊，受益贫困人口32人；喀拉塔什村133只羊，受益贫困人口95人；恰哈村2336只羊，受益贫困户人口564人；都维力克村110只羊，受益贫困人口17人；红旗村200只羊，受益贫困人口203人；托格拉克艾格勒村）    奴尔乡3000只羊（其曼巴格村194只羊受益贫困人口130人；亚巴格村242只羊，受益贫困人口161人；喀什也尔村134只羊。受益贫困人口56人；阿其玛村300只羊，受益贫困人口112人；热再克530只羊，受益贫困人员270人；亚勒古孜巴格400只羊，受益贫困人口219人；巴格贝希村100只羊，受益贫困人口37人；阿克塔什600只羊，受益贫困人口327人；托万阿其玛村300只羊，受益贫困人口87人；阿热库木村200只羊，受益贫困人口76人）</t>
  </si>
  <si>
    <t>和田地区皮山县2019年统筹整合范围内财政涉农资金测算安排情况统计表</t>
  </si>
  <si>
    <t>单位：万元</t>
  </si>
  <si>
    <t>序号</t>
  </si>
  <si>
    <t>名称</t>
  </si>
  <si>
    <t>2019年预测资金合计</t>
  </si>
  <si>
    <t>2019年涉农整合试点政策资金测算安排情况</t>
  </si>
  <si>
    <t>总计</t>
  </si>
  <si>
    <t xml:space="preserve">    中央层面资金</t>
  </si>
  <si>
    <t>其中：扶贫发展资金</t>
  </si>
  <si>
    <t>新增建设用地土地有偿使用费安排的高标准基本农田建设补助资金</t>
  </si>
  <si>
    <t>农村环境连片整治示范资金</t>
  </si>
  <si>
    <t>车辆购置税收入补助地方用于一般公路建设项目资金（支持农村公路部分）</t>
  </si>
  <si>
    <t>农村危房改造补助资金</t>
  </si>
  <si>
    <t>中央专项彩票公益金支持扶贫资金</t>
  </si>
  <si>
    <t>产粮大县奖励资金</t>
  </si>
  <si>
    <t>生猪（牛羊）调出大县奖励资金（省级统筹部分）</t>
  </si>
  <si>
    <t>农业资源及生态保护补助资金（对农民的直接补贴除外）</t>
  </si>
  <si>
    <t>服务业发展专项资金</t>
  </si>
  <si>
    <t>中央预算内投资用于“三农”建设部分（不包括重大引调水工程、重点水源工程、江河湖泊治理骨干重大工程、跨界河流开发治理工程、新建大型灌区、大中型灌区续建配套和节水改造、大中型病险水库水闸除险加固、生态建设方面的支出）</t>
  </si>
  <si>
    <t>自治区层面资金合计</t>
  </si>
  <si>
    <t xml:space="preserve">   自治区层面资金</t>
  </si>
  <si>
    <t>新增建设用地有偿使用费安排高标准基本农田建设资金</t>
  </si>
  <si>
    <t>农村义务教育（包括学前教育）</t>
  </si>
  <si>
    <t>县级整合资金</t>
  </si>
</sst>
</file>

<file path=xl/styles.xml><?xml version="1.0" encoding="utf-8"?>
<styleSheet xmlns="http://schemas.openxmlformats.org/spreadsheetml/2006/main">
  <numFmts count="11">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00_ "/>
    <numFmt numFmtId="177" formatCode="0_ "/>
    <numFmt numFmtId="178" formatCode="#,##0.000_ "/>
    <numFmt numFmtId="179" formatCode="0.00_);[Red]\(0.00\)"/>
    <numFmt numFmtId="180" formatCode="0_);[Red]\(0\)"/>
    <numFmt numFmtId="181" formatCode="0.0000_ "/>
    <numFmt numFmtId="182" formatCode="yyyy&quot;年&quot;m&quot;月&quot;;@"/>
  </numFmts>
  <fonts count="35">
    <font>
      <sz val="11"/>
      <name val="宋体"/>
      <charset val="134"/>
    </font>
    <font>
      <b/>
      <sz val="20"/>
      <name val="宋体"/>
      <charset val="134"/>
    </font>
    <font>
      <sz val="12"/>
      <name val="宋体"/>
      <charset val="134"/>
    </font>
    <font>
      <b/>
      <sz val="12"/>
      <name val="宋体"/>
      <charset val="134"/>
    </font>
    <font>
      <b/>
      <sz val="10"/>
      <name val="宋体"/>
      <charset val="134"/>
    </font>
    <font>
      <sz val="10"/>
      <name val="宋体"/>
      <charset val="134"/>
    </font>
    <font>
      <sz val="22"/>
      <name val="宋体"/>
      <charset val="134"/>
    </font>
    <font>
      <b/>
      <sz val="11"/>
      <name val="宋体"/>
      <charset val="134"/>
    </font>
    <font>
      <b/>
      <sz val="10"/>
      <name val="仿宋_GB2312"/>
      <charset val="134"/>
    </font>
    <font>
      <b/>
      <sz val="12"/>
      <name val="仿宋_GB2312"/>
      <charset val="134"/>
    </font>
    <font>
      <b/>
      <sz val="9"/>
      <name val="宋体"/>
      <charset val="134"/>
    </font>
    <font>
      <b/>
      <sz val="9"/>
      <name val="仿宋_GB2312"/>
      <charset val="134"/>
    </font>
    <font>
      <sz val="11"/>
      <color indexed="8"/>
      <name val="宋体"/>
      <charset val="134"/>
    </font>
    <font>
      <b/>
      <sz val="11"/>
      <color indexed="8"/>
      <name val="宋体"/>
      <charset val="134"/>
    </font>
    <font>
      <sz val="11"/>
      <color rgb="FFFF0000"/>
      <name val="宋体"/>
      <charset val="0"/>
      <scheme val="minor"/>
    </font>
    <font>
      <b/>
      <sz val="11"/>
      <color rgb="FFFFFFFF"/>
      <name val="宋体"/>
      <charset val="0"/>
      <scheme val="minor"/>
    </font>
    <font>
      <sz val="11"/>
      <color theme="1"/>
      <name val="宋体"/>
      <charset val="0"/>
      <scheme val="minor"/>
    </font>
    <font>
      <b/>
      <sz val="13"/>
      <color theme="3"/>
      <name val="宋体"/>
      <charset val="134"/>
      <scheme val="minor"/>
    </font>
    <font>
      <sz val="11"/>
      <color theme="1"/>
      <name val="宋体"/>
      <charset val="134"/>
      <scheme val="minor"/>
    </font>
    <font>
      <sz val="11"/>
      <color rgb="FF9C0006"/>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sz val="11"/>
      <color theme="0"/>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0"/>
      <name val="Arial"/>
      <charset val="134"/>
    </font>
  </fonts>
  <fills count="33">
    <fill>
      <patternFill patternType="none"/>
    </fill>
    <fill>
      <patternFill patternType="gray125"/>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4"/>
        <bgColor indexed="64"/>
      </patternFill>
    </fill>
    <fill>
      <patternFill patternType="solid">
        <fgColor theme="7"/>
        <bgColor indexed="64"/>
      </patternFill>
    </fill>
    <fill>
      <patternFill patternType="solid">
        <fgColor rgb="FFFFFFCC"/>
        <bgColor indexed="64"/>
      </patternFill>
    </fill>
    <fill>
      <patternFill patternType="solid">
        <fgColor theme="6"/>
        <bgColor indexed="64"/>
      </patternFill>
    </fill>
    <fill>
      <patternFill patternType="solid">
        <fgColor theme="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70">
    <xf numFmtId="0" fontId="0" fillId="0" borderId="0">
      <alignment vertical="center"/>
    </xf>
    <xf numFmtId="42" fontId="18" fillId="0" borderId="0" applyFont="0" applyFill="0" applyBorder="0" applyAlignment="0" applyProtection="0">
      <alignment vertical="center"/>
    </xf>
    <xf numFmtId="0" fontId="16" fillId="24" borderId="0" applyNumberFormat="0" applyBorder="0" applyAlignment="0" applyProtection="0">
      <alignment vertical="center"/>
    </xf>
    <xf numFmtId="0" fontId="30" fillId="21" borderId="15"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16" fillId="8" borderId="0" applyNumberFormat="0" applyBorder="0" applyAlignment="0" applyProtection="0">
      <alignment vertical="center"/>
    </xf>
    <xf numFmtId="0" fontId="19" fillId="7" borderId="0" applyNumberFormat="0" applyBorder="0" applyAlignment="0" applyProtection="0">
      <alignment vertical="center"/>
    </xf>
    <xf numFmtId="43" fontId="18" fillId="0" borderId="0" applyFont="0" applyFill="0" applyBorder="0" applyAlignment="0" applyProtection="0">
      <alignment vertical="center"/>
    </xf>
    <xf numFmtId="0" fontId="24" fillId="18" borderId="0" applyNumberFormat="0" applyBorder="0" applyAlignment="0" applyProtection="0">
      <alignment vertical="center"/>
    </xf>
    <xf numFmtId="0" fontId="28" fillId="0" borderId="0" applyNumberFormat="0" applyFill="0" applyBorder="0" applyAlignment="0" applyProtection="0">
      <alignment vertical="center"/>
    </xf>
    <xf numFmtId="9" fontId="12" fillId="0" borderId="0">
      <alignment vertical="top"/>
      <protection locked="0"/>
    </xf>
    <xf numFmtId="0" fontId="22" fillId="0" borderId="0" applyNumberFormat="0" applyFill="0" applyBorder="0" applyAlignment="0" applyProtection="0">
      <alignment vertical="center"/>
    </xf>
    <xf numFmtId="0" fontId="18" fillId="15" borderId="12" applyNumberFormat="0" applyFont="0" applyAlignment="0" applyProtection="0">
      <alignment vertical="center"/>
    </xf>
    <xf numFmtId="0" fontId="12" fillId="0" borderId="0">
      <protection locked="0"/>
    </xf>
    <xf numFmtId="0" fontId="24" fillId="27" borderId="0" applyNumberFormat="0" applyBorder="0" applyAlignment="0" applyProtection="0">
      <alignment vertical="center"/>
    </xf>
    <xf numFmtId="0" fontId="2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2" fillId="0" borderId="0">
      <protection locked="0"/>
    </xf>
    <xf numFmtId="0" fontId="20" fillId="0" borderId="0" applyNumberFormat="0" applyFill="0" applyBorder="0" applyAlignment="0" applyProtection="0">
      <alignment vertical="center"/>
    </xf>
    <xf numFmtId="0" fontId="25" fillId="0" borderId="10" applyNumberFormat="0" applyFill="0" applyAlignment="0" applyProtection="0">
      <alignment vertical="center"/>
    </xf>
    <xf numFmtId="0" fontId="2" fillId="0" borderId="0">
      <protection locked="0"/>
    </xf>
    <xf numFmtId="0" fontId="17" fillId="0" borderId="10" applyNumberFormat="0" applyFill="0" applyAlignment="0" applyProtection="0">
      <alignment vertical="center"/>
    </xf>
    <xf numFmtId="0" fontId="24" fillId="22" borderId="0" applyNumberFormat="0" applyBorder="0" applyAlignment="0" applyProtection="0">
      <alignment vertical="center"/>
    </xf>
    <xf numFmtId="0" fontId="21" fillId="0" borderId="14" applyNumberFormat="0" applyFill="0" applyAlignment="0" applyProtection="0">
      <alignment vertical="center"/>
    </xf>
    <xf numFmtId="0" fontId="24" fillId="23" borderId="0" applyNumberFormat="0" applyBorder="0" applyAlignment="0" applyProtection="0">
      <alignment vertical="center"/>
    </xf>
    <xf numFmtId="0" fontId="23" fillId="10" borderId="11" applyNumberFormat="0" applyAlignment="0" applyProtection="0">
      <alignment vertical="center"/>
    </xf>
    <xf numFmtId="0" fontId="33" fillId="10" borderId="15" applyNumberFormat="0" applyAlignment="0" applyProtection="0">
      <alignment vertical="center"/>
    </xf>
    <xf numFmtId="0" fontId="15" fillId="2" borderId="9" applyNumberFormat="0" applyAlignment="0" applyProtection="0">
      <alignment vertical="center"/>
    </xf>
    <xf numFmtId="0" fontId="16" fillId="25" borderId="0" applyNumberFormat="0" applyBorder="0" applyAlignment="0" applyProtection="0">
      <alignment vertical="center"/>
    </xf>
    <xf numFmtId="0" fontId="24" fillId="11" borderId="0" applyNumberFormat="0" applyBorder="0" applyAlignment="0" applyProtection="0">
      <alignment vertical="center"/>
    </xf>
    <xf numFmtId="0" fontId="32" fillId="0" borderId="16" applyNumberFormat="0" applyFill="0" applyAlignment="0" applyProtection="0">
      <alignment vertical="center"/>
    </xf>
    <xf numFmtId="0" fontId="26" fillId="0" borderId="13" applyNumberFormat="0" applyFill="0" applyAlignment="0" applyProtection="0">
      <alignment vertical="center"/>
    </xf>
    <xf numFmtId="0" fontId="31" fillId="26" borderId="0" applyNumberFormat="0" applyBorder="0" applyAlignment="0" applyProtection="0">
      <alignment vertical="center"/>
    </xf>
    <xf numFmtId="0" fontId="12" fillId="0" borderId="0">
      <protection locked="0"/>
    </xf>
    <xf numFmtId="0" fontId="29" fillId="19" borderId="0" applyNumberFormat="0" applyBorder="0" applyAlignment="0" applyProtection="0">
      <alignment vertical="center"/>
    </xf>
    <xf numFmtId="0" fontId="16" fillId="31" borderId="0" applyNumberFormat="0" applyBorder="0" applyAlignment="0" applyProtection="0">
      <alignment vertical="center"/>
    </xf>
    <xf numFmtId="0" fontId="24" fillId="13" borderId="0" applyNumberFormat="0" applyBorder="0" applyAlignment="0" applyProtection="0">
      <alignment vertical="center"/>
    </xf>
    <xf numFmtId="0" fontId="16" fillId="29" borderId="0" applyNumberFormat="0" applyBorder="0" applyAlignment="0" applyProtection="0">
      <alignment vertical="center"/>
    </xf>
    <xf numFmtId="0" fontId="16" fillId="5" borderId="0" applyNumberFormat="0" applyBorder="0" applyAlignment="0" applyProtection="0">
      <alignment vertical="center"/>
    </xf>
    <xf numFmtId="0" fontId="16" fillId="32" borderId="0" applyNumberFormat="0" applyBorder="0" applyAlignment="0" applyProtection="0">
      <alignment vertical="center"/>
    </xf>
    <xf numFmtId="0" fontId="16" fillId="3" borderId="0" applyNumberFormat="0" applyBorder="0" applyAlignment="0" applyProtection="0">
      <alignment vertical="center"/>
    </xf>
    <xf numFmtId="0" fontId="24" fillId="16" borderId="0" applyNumberFormat="0" applyBorder="0" applyAlignment="0" applyProtection="0">
      <alignment vertical="center"/>
    </xf>
    <xf numFmtId="0" fontId="12" fillId="0" borderId="0">
      <protection locked="0"/>
    </xf>
    <xf numFmtId="0" fontId="24" fillId="14" borderId="0" applyNumberFormat="0" applyBorder="0" applyAlignment="0" applyProtection="0">
      <alignment vertical="center"/>
    </xf>
    <xf numFmtId="0" fontId="16" fillId="30" borderId="0" applyNumberFormat="0" applyBorder="0" applyAlignment="0" applyProtection="0">
      <alignment vertical="center"/>
    </xf>
    <xf numFmtId="0" fontId="16" fillId="6" borderId="0" applyNumberFormat="0" applyBorder="0" applyAlignment="0" applyProtection="0">
      <alignment vertical="center"/>
    </xf>
    <xf numFmtId="0" fontId="24" fillId="12" borderId="0" applyNumberFormat="0" applyBorder="0" applyAlignment="0" applyProtection="0">
      <alignment vertical="center"/>
    </xf>
    <xf numFmtId="0" fontId="2" fillId="0" borderId="0">
      <protection locked="0"/>
    </xf>
    <xf numFmtId="0" fontId="16" fillId="4" borderId="0" applyNumberFormat="0" applyBorder="0" applyAlignment="0" applyProtection="0">
      <alignment vertical="center"/>
    </xf>
    <xf numFmtId="0" fontId="24" fillId="28" borderId="0" applyNumberFormat="0" applyBorder="0" applyAlignment="0" applyProtection="0">
      <alignment vertical="center"/>
    </xf>
    <xf numFmtId="0" fontId="24" fillId="17" borderId="0" applyNumberFormat="0" applyBorder="0" applyAlignment="0" applyProtection="0">
      <alignment vertical="center"/>
    </xf>
    <xf numFmtId="0" fontId="2" fillId="0" borderId="0">
      <protection locked="0"/>
    </xf>
    <xf numFmtId="0" fontId="2" fillId="0" borderId="0">
      <protection locked="0"/>
    </xf>
    <xf numFmtId="0" fontId="16" fillId="9" borderId="0" applyNumberFormat="0" applyBorder="0" applyAlignment="0" applyProtection="0">
      <alignment vertical="center"/>
    </xf>
    <xf numFmtId="0" fontId="24" fillId="20" borderId="0" applyNumberFormat="0" applyBorder="0" applyAlignment="0" applyProtection="0">
      <alignment vertical="center"/>
    </xf>
    <xf numFmtId="0" fontId="12" fillId="0" borderId="0">
      <protection locked="0"/>
    </xf>
    <xf numFmtId="0" fontId="0" fillId="0" borderId="0">
      <protection locked="0"/>
    </xf>
    <xf numFmtId="0" fontId="12" fillId="0" borderId="0">
      <protection locked="0"/>
    </xf>
    <xf numFmtId="0" fontId="2" fillId="0" borderId="0">
      <protection locked="0"/>
    </xf>
    <xf numFmtId="0" fontId="2" fillId="0" borderId="0">
      <protection locked="0"/>
    </xf>
    <xf numFmtId="0" fontId="12" fillId="0" borderId="0">
      <protection locked="0"/>
    </xf>
    <xf numFmtId="0" fontId="12" fillId="0" borderId="0">
      <protection locked="0"/>
    </xf>
    <xf numFmtId="0" fontId="12" fillId="0" borderId="0">
      <protection locked="0"/>
    </xf>
    <xf numFmtId="0" fontId="34" fillId="0" borderId="0">
      <protection locked="0"/>
    </xf>
    <xf numFmtId="0" fontId="2" fillId="0" borderId="0">
      <protection locked="0"/>
    </xf>
    <xf numFmtId="0" fontId="2" fillId="0" borderId="0">
      <protection locked="0"/>
    </xf>
    <xf numFmtId="0" fontId="12" fillId="0" borderId="0">
      <protection locked="0"/>
    </xf>
    <xf numFmtId="0" fontId="12" fillId="0" borderId="0">
      <protection locked="0"/>
    </xf>
  </cellStyleXfs>
  <cellXfs count="102">
    <xf numFmtId="0" fontId="0" fillId="0" borderId="0" xfId="0">
      <alignment vertical="center"/>
    </xf>
    <xf numFmtId="0" fontId="0" fillId="0" borderId="0" xfId="0" applyFont="1" applyFill="1">
      <alignment vertical="center"/>
    </xf>
    <xf numFmtId="0" fontId="0" fillId="0" borderId="0" xfId="0" applyFont="1" applyFill="1" applyAlignment="1">
      <alignment horizontal="center" vertical="center"/>
    </xf>
    <xf numFmtId="0" fontId="0" fillId="0" borderId="0" xfId="0" applyFill="1">
      <alignment vertical="center"/>
    </xf>
    <xf numFmtId="0" fontId="1" fillId="0" borderId="0" xfId="0" applyFont="1" applyFill="1" applyBorder="1" applyAlignment="1">
      <alignment horizontal="center" vertical="center" wrapText="1"/>
    </xf>
    <xf numFmtId="0" fontId="2" fillId="0" borderId="1" xfId="0" applyFont="1" applyFill="1" applyBorder="1" applyAlignment="1">
      <alignment horizontal="left" wrapText="1"/>
    </xf>
    <xf numFmtId="0" fontId="3" fillId="0" borderId="0" xfId="0" applyFont="1" applyFill="1" applyBorder="1" applyAlignment="1">
      <alignment horizont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178" fontId="5"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left" vertical="center" wrapText="1"/>
    </xf>
    <xf numFmtId="177" fontId="5" fillId="0" borderId="2"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65" applyFont="1" applyFill="1" applyBorder="1" applyAlignment="1" applyProtection="1">
      <alignment horizontal="left" vertical="center" wrapText="1"/>
    </xf>
    <xf numFmtId="179" fontId="5" fillId="0" borderId="2" xfId="0" applyNumberFormat="1" applyFont="1" applyFill="1" applyBorder="1" applyAlignment="1">
      <alignment horizontal="right" vertical="center" wrapText="1"/>
    </xf>
    <xf numFmtId="179" fontId="5" fillId="0" borderId="2" xfId="0" applyNumberFormat="1" applyFont="1" applyFill="1" applyBorder="1" applyAlignment="1">
      <alignment horizontal="center" vertical="center" wrapText="1"/>
    </xf>
    <xf numFmtId="178" fontId="5" fillId="0" borderId="2" xfId="0" applyNumberFormat="1" applyFont="1" applyFill="1" applyBorder="1" applyAlignment="1">
      <alignment horizontal="right" vertical="center" wrapText="1"/>
    </xf>
    <xf numFmtId="0" fontId="5" fillId="0" borderId="2" xfId="59" applyNumberFormat="1" applyFont="1" applyFill="1" applyBorder="1" applyAlignment="1" applyProtection="1">
      <alignment horizontal="left" vertical="center" wrapText="1"/>
    </xf>
    <xf numFmtId="178" fontId="0" fillId="0" borderId="2" xfId="0" applyNumberFormat="1" applyFont="1" applyFill="1" applyBorder="1">
      <alignment vertical="center"/>
    </xf>
    <xf numFmtId="49" fontId="2" fillId="0" borderId="2" xfId="0" applyNumberFormat="1" applyFont="1" applyFill="1" applyBorder="1" applyAlignment="1">
      <alignment horizontal="center" vertical="center"/>
    </xf>
    <xf numFmtId="0" fontId="4" fillId="0" borderId="2" xfId="59" applyNumberFormat="1" applyFont="1" applyFill="1" applyBorder="1" applyAlignment="1" applyProtection="1">
      <alignment horizontal="center" vertical="center" wrapText="1"/>
    </xf>
    <xf numFmtId="179" fontId="4" fillId="0" borderId="2" xfId="0" applyNumberFormat="1" applyFont="1" applyFill="1" applyBorder="1" applyAlignment="1">
      <alignment horizontal="right" vertical="center" wrapText="1"/>
    </xf>
    <xf numFmtId="0" fontId="5" fillId="0" borderId="2" xfId="59" applyNumberFormat="1" applyFont="1" applyFill="1" applyBorder="1" applyAlignment="1" applyProtection="1">
      <alignment vertical="center" wrapText="1"/>
    </xf>
    <xf numFmtId="180" fontId="5" fillId="0" borderId="2" xfId="59" applyNumberFormat="1" applyFont="1" applyFill="1" applyBorder="1" applyAlignment="1" applyProtection="1">
      <alignment horizontal="left" vertical="center" wrapText="1"/>
    </xf>
    <xf numFmtId="178" fontId="5" fillId="0" borderId="2" xfId="0" applyNumberFormat="1" applyFont="1" applyFill="1" applyBorder="1">
      <alignment vertical="center"/>
    </xf>
    <xf numFmtId="0" fontId="5" fillId="0" borderId="2"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xf>
    <xf numFmtId="178" fontId="5" fillId="0" borderId="2" xfId="0" applyNumberFormat="1" applyFont="1" applyFill="1" applyBorder="1" applyAlignment="1">
      <alignment vertical="center" wrapText="1"/>
    </xf>
    <xf numFmtId="179" fontId="5" fillId="0" borderId="2" xfId="0" applyNumberFormat="1" applyFont="1" applyFill="1" applyBorder="1" applyAlignment="1">
      <alignment vertical="center" wrapText="1"/>
    </xf>
    <xf numFmtId="0" fontId="2" fillId="0" borderId="2" xfId="0" applyFont="1" applyFill="1" applyBorder="1">
      <alignment vertical="center"/>
    </xf>
    <xf numFmtId="0" fontId="2" fillId="0" borderId="2" xfId="0" applyFont="1" applyFill="1" applyBorder="1" applyAlignment="1">
      <alignment horizontal="center" vertical="center"/>
    </xf>
    <xf numFmtId="0" fontId="2" fillId="0" borderId="0" xfId="0" applyFont="1" applyFill="1" applyBorder="1" applyAlignment="1">
      <alignment horizontal="center" wrapText="1"/>
    </xf>
    <xf numFmtId="181" fontId="5"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181" fontId="2" fillId="0" borderId="2" xfId="0"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Font="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6"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xf>
    <xf numFmtId="0" fontId="7" fillId="0" borderId="4" xfId="0" applyFont="1" applyBorder="1" applyAlignment="1">
      <alignment horizontal="center" vertical="center" wrapText="1"/>
    </xf>
    <xf numFmtId="0" fontId="8" fillId="0" borderId="2" xfId="60" applyNumberFormat="1" applyFont="1" applyFill="1" applyBorder="1" applyAlignment="1" applyProtection="1">
      <alignment horizontal="center" vertical="center" wrapText="1"/>
    </xf>
    <xf numFmtId="0" fontId="9" fillId="0" borderId="2" xfId="60" applyNumberFormat="1" applyFont="1" applyFill="1" applyBorder="1" applyAlignment="1" applyProtection="1">
      <alignment horizontal="center" vertical="center" wrapText="1"/>
    </xf>
    <xf numFmtId="0" fontId="8" fillId="0" borderId="2" xfId="60" applyNumberFormat="1" applyFont="1" applyFill="1" applyBorder="1" applyAlignment="1" applyProtection="1">
      <alignment horizontal="left" vertical="center" wrapText="1"/>
    </xf>
    <xf numFmtId="0" fontId="8" fillId="0" borderId="3" xfId="60" applyNumberFormat="1" applyFont="1" applyFill="1" applyBorder="1" applyAlignment="1" applyProtection="1">
      <alignment horizontal="center" vertical="center" wrapText="1"/>
    </xf>
    <xf numFmtId="0" fontId="8" fillId="0" borderId="4" xfId="60" applyNumberFormat="1" applyFont="1" applyFill="1" applyBorder="1" applyAlignment="1" applyProtection="1">
      <alignment horizontal="center" vertical="center" wrapText="1"/>
    </xf>
    <xf numFmtId="0" fontId="8" fillId="0" borderId="5" xfId="60" applyNumberFormat="1" applyFont="1" applyFill="1" applyBorder="1" applyAlignment="1" applyProtection="1">
      <alignment horizontal="center" vertical="center" wrapText="1"/>
    </xf>
    <xf numFmtId="0" fontId="8" fillId="0" borderId="2" xfId="60" applyNumberFormat="1" applyFont="1" applyFill="1" applyBorder="1" applyAlignment="1" applyProtection="1">
      <alignment horizontal="center" vertical="center"/>
    </xf>
    <xf numFmtId="0" fontId="10" fillId="0" borderId="2" xfId="0" applyFont="1" applyFill="1" applyBorder="1" applyAlignment="1">
      <alignment horizontal="center" vertical="center" wrapText="1"/>
    </xf>
    <xf numFmtId="49" fontId="11" fillId="0" borderId="2" xfId="0" applyNumberFormat="1" applyFont="1" applyFill="1" applyBorder="1" applyAlignment="1">
      <alignment horizontal="center" vertical="center"/>
    </xf>
    <xf numFmtId="49" fontId="8" fillId="0" borderId="2" xfId="60" applyNumberFormat="1" applyFont="1" applyFill="1" applyBorder="1" applyAlignment="1" applyProtection="1">
      <alignment horizontal="center" vertical="center" wrapText="1"/>
    </xf>
    <xf numFmtId="0" fontId="11" fillId="0" borderId="2" xfId="0" applyNumberFormat="1" applyFont="1" applyFill="1" applyBorder="1" applyAlignment="1">
      <alignment horizontal="center" vertical="center"/>
    </xf>
    <xf numFmtId="49" fontId="10" fillId="0" borderId="2" xfId="69" applyNumberFormat="1" applyFont="1" applyFill="1" applyBorder="1" applyAlignment="1" applyProtection="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10" fontId="12" fillId="0" borderId="0" xfId="11" applyNumberFormat="1" applyAlignment="1">
      <alignment horizontal="center" vertical="center"/>
      <protection locked="0"/>
    </xf>
    <xf numFmtId="57" fontId="8" fillId="0" borderId="2" xfId="0" applyNumberFormat="1" applyFont="1" applyFill="1" applyBorder="1" applyAlignment="1">
      <alignment horizontal="center" vertical="center"/>
    </xf>
    <xf numFmtId="0" fontId="8" fillId="0" borderId="2" xfId="0" applyFont="1" applyFill="1" applyBorder="1" applyAlignment="1">
      <alignment horizontal="center" vertical="center"/>
    </xf>
    <xf numFmtId="10" fontId="12" fillId="0" borderId="2" xfId="11" applyNumberFormat="1" applyBorder="1" applyAlignment="1">
      <alignment horizontal="center" vertical="center"/>
      <protection locked="0"/>
    </xf>
    <xf numFmtId="182" fontId="8" fillId="0" borderId="2" xfId="0" applyNumberFormat="1" applyFont="1" applyFill="1" applyBorder="1" applyAlignment="1">
      <alignment horizontal="center" vertical="center"/>
    </xf>
    <xf numFmtId="0" fontId="7" fillId="0" borderId="2" xfId="0" applyFont="1" applyFill="1" applyBorder="1" applyAlignment="1">
      <alignment horizontal="center" vertical="center"/>
    </xf>
    <xf numFmtId="9" fontId="12" fillId="0" borderId="0" xfId="11">
      <alignment vertical="top"/>
      <protection locked="0"/>
    </xf>
    <xf numFmtId="0" fontId="4" fillId="0" borderId="2" xfId="60" applyNumberFormat="1" applyFont="1" applyFill="1" applyBorder="1" applyAlignment="1" applyProtection="1">
      <alignment horizontal="center" vertical="center" wrapText="1"/>
    </xf>
    <xf numFmtId="182" fontId="8" fillId="0" borderId="3" xfId="0" applyNumberFormat="1" applyFont="1" applyFill="1" applyBorder="1" applyAlignment="1">
      <alignment horizontal="center" vertical="center"/>
    </xf>
    <xf numFmtId="0" fontId="8" fillId="0" borderId="3" xfId="0" applyFont="1" applyFill="1" applyBorder="1" applyAlignment="1">
      <alignment horizontal="center" vertical="center"/>
    </xf>
    <xf numFmtId="182" fontId="8" fillId="0" borderId="4" xfId="0" applyNumberFormat="1" applyFont="1" applyFill="1" applyBorder="1" applyAlignment="1">
      <alignment horizontal="center" vertical="center"/>
    </xf>
    <xf numFmtId="0" fontId="8" fillId="0" borderId="4" xfId="0" applyFont="1" applyFill="1" applyBorder="1" applyAlignment="1">
      <alignment horizontal="center" vertical="center"/>
    </xf>
    <xf numFmtId="0" fontId="10" fillId="0" borderId="2" xfId="0" applyFont="1" applyFill="1" applyBorder="1" applyAlignment="1">
      <alignment horizontal="center" vertical="center"/>
    </xf>
    <xf numFmtId="0" fontId="11" fillId="0" borderId="2" xfId="0" applyFont="1" applyFill="1" applyBorder="1" applyAlignment="1">
      <alignment horizontal="center" vertical="center" wrapText="1"/>
    </xf>
    <xf numFmtId="182" fontId="8" fillId="0" borderId="5" xfId="0" applyNumberFormat="1" applyFont="1" applyFill="1" applyBorder="1" applyAlignment="1">
      <alignment horizontal="center" vertical="center"/>
    </xf>
    <xf numFmtId="0" fontId="8" fillId="0" borderId="5" xfId="0" applyFont="1" applyFill="1" applyBorder="1" applyAlignment="1">
      <alignment horizontal="center" vertical="center"/>
    </xf>
    <xf numFmtId="0" fontId="8" fillId="0" borderId="2" xfId="60" applyNumberFormat="1" applyFont="1" applyFill="1" applyBorder="1" applyAlignment="1" applyProtection="1">
      <alignment vertical="center" wrapText="1"/>
    </xf>
    <xf numFmtId="0" fontId="0" fillId="0" borderId="0" xfId="0" applyFont="1" applyFill="1" applyAlignment="1">
      <alignment horizontal="left" vertical="center"/>
    </xf>
    <xf numFmtId="0" fontId="7" fillId="0" borderId="2" xfId="0" applyFont="1" applyFill="1" applyBorder="1" applyAlignment="1">
      <alignment horizontal="center" vertical="center" wrapText="1"/>
    </xf>
    <xf numFmtId="57" fontId="8" fillId="0" borderId="2" xfId="0" applyNumberFormat="1" applyFont="1" applyFill="1" applyBorder="1" applyAlignment="1">
      <alignment vertical="center"/>
    </xf>
    <xf numFmtId="57" fontId="8" fillId="0" borderId="5" xfId="0" applyNumberFormat="1" applyFont="1" applyFill="1" applyBorder="1" applyAlignment="1">
      <alignment horizontal="center" vertical="center"/>
    </xf>
    <xf numFmtId="57" fontId="8" fillId="0" borderId="3" xfId="0" applyNumberFormat="1" applyFont="1" applyFill="1" applyBorder="1" applyAlignment="1">
      <alignment horizontal="center" vertical="center"/>
    </xf>
    <xf numFmtId="57" fontId="8" fillId="0" borderId="4"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wrapText="1"/>
    </xf>
    <xf numFmtId="0" fontId="13" fillId="0" borderId="0" xfId="0" applyFont="1" applyAlignment="1">
      <alignment horizontal="center" vertical="center"/>
    </xf>
    <xf numFmtId="0" fontId="13" fillId="0" borderId="2" xfId="0" applyFont="1" applyBorder="1" applyAlignment="1">
      <alignment horizontal="center" vertical="center"/>
    </xf>
    <xf numFmtId="0" fontId="13" fillId="0" borderId="2" xfId="0" applyFont="1" applyBorder="1" applyAlignment="1">
      <alignment horizontal="center" vertical="center" wrapText="1"/>
    </xf>
    <xf numFmtId="0" fontId="13" fillId="0" borderId="6" xfId="0" applyFont="1" applyBorder="1" applyAlignment="1">
      <alignment horizontal="center" vertical="center"/>
    </xf>
    <xf numFmtId="0" fontId="12" fillId="0" borderId="2" xfId="0" applyFont="1" applyBorder="1" applyAlignment="1">
      <alignment horizontal="center" vertical="center"/>
    </xf>
    <xf numFmtId="0" fontId="12" fillId="0" borderId="2" xfId="0" applyFont="1" applyBorder="1">
      <alignment vertical="center"/>
    </xf>
    <xf numFmtId="0" fontId="13" fillId="0" borderId="0" xfId="0" applyFont="1">
      <alignment vertical="center"/>
    </xf>
    <xf numFmtId="0" fontId="13" fillId="0" borderId="8" xfId="0" applyFont="1" applyBorder="1" applyAlignment="1">
      <alignment horizontal="center" vertical="center"/>
    </xf>
    <xf numFmtId="0" fontId="13" fillId="0" borderId="7" xfId="0" applyFont="1" applyBorder="1" applyAlignment="1">
      <alignment horizontal="center" vertical="center"/>
    </xf>
    <xf numFmtId="0" fontId="4" fillId="0" borderId="2" xfId="0" applyFont="1" applyFill="1" applyBorder="1" applyAlignment="1">
      <alignment horizontal="left" vertical="center" wrapText="1"/>
    </xf>
  </cellXfs>
  <cellStyles count="7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常规 2 9 4" xfId="19"/>
    <cellStyle name="解释性文本" xfId="20" builtinId="53"/>
    <cellStyle name="标题 1" xfId="21" builtinId="16"/>
    <cellStyle name="常规 4 10"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2 9"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常规 3 2" xfId="44"/>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10" xfId="53"/>
    <cellStyle name="常规 2 3" xfId="54"/>
    <cellStyle name="40% - 强调文字颜色 6" xfId="55" builtinId="51"/>
    <cellStyle name="60% - 强调文字颜色 6" xfId="56" builtinId="52"/>
    <cellStyle name="常规 2 11 2" xfId="57"/>
    <cellStyle name="常规 2 3 3 2" xfId="58"/>
    <cellStyle name="常规 2" xfId="59"/>
    <cellStyle name="常规 5 8" xfId="60"/>
    <cellStyle name="常规 4" xfId="61"/>
    <cellStyle name="常规 2 17" xfId="62"/>
    <cellStyle name="常规 28" xfId="63"/>
    <cellStyle name="常规 29" xfId="64"/>
    <cellStyle name="常规_2014年 农业科专项资金情况表" xfId="65"/>
    <cellStyle name="常规_自治区下达塔城2007年财政扶贫资金项目下达计划表－1048万元" xfId="66"/>
    <cellStyle name="常规_附件" xfId="67"/>
    <cellStyle name="常规_Sheet1" xfId="68"/>
    <cellStyle name="常规 3" xfId="69"/>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2"/>
  <sheetViews>
    <sheetView workbookViewId="0">
      <selection activeCell="F11" sqref="F11"/>
    </sheetView>
  </sheetViews>
  <sheetFormatPr defaultColWidth="9" defaultRowHeight="13.5"/>
  <cols>
    <col min="1" max="1" width="13.8666666666667" customWidth="1"/>
    <col min="3" max="3" width="9.5" customWidth="1"/>
    <col min="4" max="4" width="13.1333333333333" customWidth="1"/>
    <col min="5" max="5" width="9.5" customWidth="1"/>
    <col min="7" max="8" width="16" customWidth="1"/>
    <col min="9" max="9" width="11.8666666666667" hidden="1"/>
    <col min="10" max="11" width="9" hidden="1"/>
    <col min="12" max="12" width="12.8666666666667" hidden="1"/>
    <col min="13" max="13" width="11.8666666666667" hidden="1"/>
    <col min="14" max="15" width="13.25" customWidth="1"/>
    <col min="16" max="16" width="13.6333333333333" customWidth="1"/>
    <col min="17" max="17" width="14.3666666666667" customWidth="1"/>
    <col min="18" max="18" width="13.6333333333333" customWidth="1"/>
    <col min="19" max="19" width="13.5" customWidth="1"/>
  </cols>
  <sheetData>
    <row r="1" ht="59" customHeight="1" spans="1:19">
      <c r="A1" s="92" t="s">
        <v>0</v>
      </c>
      <c r="B1" s="92"/>
      <c r="C1" s="92"/>
      <c r="D1" s="92"/>
      <c r="E1" s="92"/>
      <c r="F1" s="92"/>
      <c r="G1" s="92"/>
      <c r="H1" s="92"/>
      <c r="I1" s="92"/>
      <c r="J1" s="92"/>
      <c r="K1" s="92"/>
      <c r="L1" s="92"/>
      <c r="M1" s="98"/>
      <c r="N1" s="98"/>
      <c r="O1" s="98"/>
      <c r="P1" s="92"/>
      <c r="Q1" s="92"/>
      <c r="R1" s="92"/>
      <c r="S1" s="92"/>
    </row>
    <row r="2" ht="42" customHeight="1" spans="1:19">
      <c r="A2" s="93" t="s">
        <v>1</v>
      </c>
      <c r="B2" s="93" t="s">
        <v>2</v>
      </c>
      <c r="C2" s="93" t="s">
        <v>3</v>
      </c>
      <c r="D2" s="93"/>
      <c r="E2" s="93"/>
      <c r="F2" s="93"/>
      <c r="G2" s="94" t="s">
        <v>4</v>
      </c>
      <c r="H2" s="95" t="s">
        <v>5</v>
      </c>
      <c r="I2" s="99"/>
      <c r="J2" s="99"/>
      <c r="K2" s="99"/>
      <c r="L2" s="99"/>
      <c r="M2" s="99"/>
      <c r="N2" s="99"/>
      <c r="O2" s="100"/>
      <c r="P2" s="93" t="s">
        <v>3</v>
      </c>
      <c r="Q2" s="93"/>
      <c r="R2" s="93"/>
      <c r="S2" s="93"/>
    </row>
    <row r="3" ht="45" customHeight="1" spans="1:19">
      <c r="A3" s="93"/>
      <c r="B3" s="93"/>
      <c r="C3" s="94" t="s">
        <v>6</v>
      </c>
      <c r="D3" s="94" t="s">
        <v>7</v>
      </c>
      <c r="E3" s="94" t="s">
        <v>8</v>
      </c>
      <c r="F3" s="94" t="s">
        <v>9</v>
      </c>
      <c r="G3" s="94"/>
      <c r="H3" s="94" t="s">
        <v>10</v>
      </c>
      <c r="I3" s="101" t="s">
        <v>11</v>
      </c>
      <c r="J3" s="7" t="s">
        <v>12</v>
      </c>
      <c r="K3" s="101" t="s">
        <v>13</v>
      </c>
      <c r="L3" s="101" t="s">
        <v>14</v>
      </c>
      <c r="M3" s="101" t="s">
        <v>15</v>
      </c>
      <c r="N3" s="94" t="s">
        <v>16</v>
      </c>
      <c r="O3" s="94" t="s">
        <v>17</v>
      </c>
      <c r="P3" s="94" t="s">
        <v>18</v>
      </c>
      <c r="Q3" s="94" t="s">
        <v>19</v>
      </c>
      <c r="R3" s="94" t="s">
        <v>20</v>
      </c>
      <c r="S3" s="94" t="s">
        <v>21</v>
      </c>
    </row>
    <row r="4" ht="45" customHeight="1" spans="1:19">
      <c r="A4" s="93" t="s">
        <v>22</v>
      </c>
      <c r="B4" s="93">
        <f t="shared" ref="B4:S4" si="0">SUM(B5:B12)</f>
        <v>66</v>
      </c>
      <c r="C4" s="93">
        <f t="shared" si="0"/>
        <v>51</v>
      </c>
      <c r="D4" s="93">
        <f t="shared" si="0"/>
        <v>15</v>
      </c>
      <c r="E4" s="93">
        <f t="shared" si="0"/>
        <v>0</v>
      </c>
      <c r="F4" s="93">
        <f t="shared" si="0"/>
        <v>0</v>
      </c>
      <c r="G4" s="93">
        <f t="shared" si="0"/>
        <v>60631.993</v>
      </c>
      <c r="H4" s="93">
        <f t="shared" si="0"/>
        <v>44839.1563</v>
      </c>
      <c r="I4" s="93">
        <f t="shared" si="0"/>
        <v>0</v>
      </c>
      <c r="J4" s="93">
        <f t="shared" si="0"/>
        <v>0</v>
      </c>
      <c r="K4" s="93">
        <f t="shared" si="0"/>
        <v>0</v>
      </c>
      <c r="L4" s="93">
        <f t="shared" si="0"/>
        <v>0</v>
      </c>
      <c r="M4" s="93">
        <f t="shared" si="0"/>
        <v>0</v>
      </c>
      <c r="N4" s="93">
        <f t="shared" si="0"/>
        <v>15562.0789</v>
      </c>
      <c r="O4" s="93">
        <f t="shared" si="0"/>
        <v>230.7578</v>
      </c>
      <c r="P4" s="93">
        <f t="shared" si="0"/>
        <v>36415.5671</v>
      </c>
      <c r="Q4" s="93">
        <f t="shared" si="0"/>
        <v>23615.5822</v>
      </c>
      <c r="R4" s="93">
        <f t="shared" si="0"/>
        <v>0</v>
      </c>
      <c r="S4" s="93">
        <f t="shared" si="0"/>
        <v>0</v>
      </c>
    </row>
    <row r="5" ht="34" customHeight="1" spans="1:19">
      <c r="A5" s="96" t="s">
        <v>23</v>
      </c>
      <c r="B5" s="97"/>
      <c r="C5" s="97"/>
      <c r="D5" s="97"/>
      <c r="E5" s="97"/>
      <c r="F5" s="97"/>
      <c r="G5" s="97"/>
      <c r="H5" s="97"/>
      <c r="I5" s="97"/>
      <c r="J5" s="97"/>
      <c r="K5" s="97"/>
      <c r="L5" s="97"/>
      <c r="M5" s="97"/>
      <c r="N5" s="97"/>
      <c r="O5" s="97"/>
      <c r="P5" s="97"/>
      <c r="Q5" s="97"/>
      <c r="R5" s="97"/>
      <c r="S5" s="97"/>
    </row>
    <row r="6" ht="34" customHeight="1" spans="1:19">
      <c r="A6" s="96" t="s">
        <v>24</v>
      </c>
      <c r="B6" s="97"/>
      <c r="C6" s="97"/>
      <c r="D6" s="97"/>
      <c r="E6" s="97"/>
      <c r="F6" s="97"/>
      <c r="G6" s="97"/>
      <c r="H6" s="97"/>
      <c r="I6" s="97"/>
      <c r="J6" s="97"/>
      <c r="K6" s="97"/>
      <c r="L6" s="97"/>
      <c r="M6" s="97"/>
      <c r="N6" s="97"/>
      <c r="O6" s="97"/>
      <c r="P6" s="97"/>
      <c r="Q6" s="97"/>
      <c r="R6" s="97"/>
      <c r="S6" s="97"/>
    </row>
    <row r="7" ht="34" customHeight="1" spans="1:19">
      <c r="A7" s="96" t="s">
        <v>25</v>
      </c>
      <c r="B7" s="97"/>
      <c r="C7" s="97"/>
      <c r="D7" s="97"/>
      <c r="E7" s="97"/>
      <c r="F7" s="97"/>
      <c r="G7" s="97"/>
      <c r="H7" s="97"/>
      <c r="I7" s="97"/>
      <c r="J7" s="97"/>
      <c r="K7" s="97"/>
      <c r="L7" s="97"/>
      <c r="M7" s="97"/>
      <c r="N7" s="97"/>
      <c r="O7" s="97"/>
      <c r="P7" s="97"/>
      <c r="Q7" s="97"/>
      <c r="R7" s="97"/>
      <c r="S7" s="97"/>
    </row>
    <row r="8" ht="34" customHeight="1" spans="1:19">
      <c r="A8" s="96" t="s">
        <v>26</v>
      </c>
      <c r="B8" s="97"/>
      <c r="C8" s="97"/>
      <c r="D8" s="97"/>
      <c r="E8" s="97"/>
      <c r="F8" s="97"/>
      <c r="G8" s="97"/>
      <c r="H8" s="97"/>
      <c r="I8" s="97"/>
      <c r="J8" s="97"/>
      <c r="K8" s="97"/>
      <c r="L8" s="97"/>
      <c r="M8" s="97"/>
      <c r="N8" s="97"/>
      <c r="O8" s="97"/>
      <c r="P8" s="97"/>
      <c r="Q8" s="97"/>
      <c r="S8" s="97"/>
    </row>
    <row r="9" ht="34" customHeight="1" spans="1:19">
      <c r="A9" s="96" t="s">
        <v>27</v>
      </c>
      <c r="B9" s="96">
        <v>66</v>
      </c>
      <c r="C9" s="96">
        <v>51</v>
      </c>
      <c r="D9" s="96">
        <v>15</v>
      </c>
      <c r="E9" s="96"/>
      <c r="F9" s="96"/>
      <c r="G9" s="96">
        <v>60631.993</v>
      </c>
      <c r="H9" s="96">
        <v>44839.1563</v>
      </c>
      <c r="I9" s="96"/>
      <c r="J9" s="96"/>
      <c r="K9" s="96"/>
      <c r="L9" s="96"/>
      <c r="M9" s="96"/>
      <c r="N9" s="96">
        <f>G9-H9-O9</f>
        <v>15562.0789</v>
      </c>
      <c r="O9" s="96">
        <v>230.7578</v>
      </c>
      <c r="P9" s="96">
        <v>36415.5671</v>
      </c>
      <c r="Q9" s="96">
        <v>23615.5822</v>
      </c>
      <c r="R9" s="96"/>
      <c r="S9" s="96"/>
    </row>
    <row r="10" ht="34" customHeight="1" spans="1:19">
      <c r="A10" s="96" t="s">
        <v>28</v>
      </c>
      <c r="B10" s="97"/>
      <c r="C10" s="97"/>
      <c r="D10" s="97"/>
      <c r="E10" s="97"/>
      <c r="F10" s="97"/>
      <c r="G10" s="97"/>
      <c r="H10" s="97"/>
      <c r="I10" s="97"/>
      <c r="J10" s="97"/>
      <c r="K10" s="97"/>
      <c r="L10" s="97"/>
      <c r="M10" s="97"/>
      <c r="N10" s="97"/>
      <c r="O10" s="97"/>
      <c r="P10" s="97"/>
      <c r="Q10" s="97"/>
      <c r="R10" s="97"/>
      <c r="S10" s="97"/>
    </row>
    <row r="11" ht="34" customHeight="1" spans="1:19">
      <c r="A11" s="96" t="s">
        <v>29</v>
      </c>
      <c r="B11" s="97"/>
      <c r="C11" s="97"/>
      <c r="D11" s="97"/>
      <c r="E11" s="97"/>
      <c r="F11" s="97"/>
      <c r="G11" s="97"/>
      <c r="H11" s="97"/>
      <c r="I11" s="97"/>
      <c r="J11" s="97"/>
      <c r="K11" s="97"/>
      <c r="L11" s="97"/>
      <c r="M11" s="97"/>
      <c r="N11" s="97"/>
      <c r="O11" s="97"/>
      <c r="P11" s="97"/>
      <c r="Q11" s="97"/>
      <c r="R11" s="97"/>
      <c r="S11" s="97"/>
    </row>
    <row r="12" ht="34" customHeight="1" spans="1:19">
      <c r="A12" s="96" t="s">
        <v>30</v>
      </c>
      <c r="B12" s="97"/>
      <c r="C12" s="97"/>
      <c r="D12" s="97"/>
      <c r="E12" s="97"/>
      <c r="F12" s="97"/>
      <c r="G12" s="97"/>
      <c r="H12" s="97"/>
      <c r="I12" s="97"/>
      <c r="J12" s="97"/>
      <c r="K12" s="97"/>
      <c r="L12" s="97"/>
      <c r="M12" s="97"/>
      <c r="N12" s="97"/>
      <c r="O12" s="97"/>
      <c r="P12" s="97"/>
      <c r="Q12" s="97"/>
      <c r="R12" s="97"/>
      <c r="S12" s="97"/>
    </row>
  </sheetData>
  <mergeCells count="7">
    <mergeCell ref="A1:S1"/>
    <mergeCell ref="C2:F2"/>
    <mergeCell ref="H2:O2"/>
    <mergeCell ref="P2:S2"/>
    <mergeCell ref="A2:A3"/>
    <mergeCell ref="B2:B3"/>
    <mergeCell ref="G2:G3"/>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113"/>
  <sheetViews>
    <sheetView tabSelected="1" view="pageBreakPreview" zoomScale="55" zoomScaleNormal="70" zoomScaleSheetLayoutView="55" topLeftCell="B1" workbookViewId="0">
      <pane ySplit="5" topLeftCell="A6" activePane="bottomLeft" state="frozen"/>
      <selection/>
      <selection pane="bottomLeft" activeCell="X7" sqref="X7:X111"/>
    </sheetView>
  </sheetViews>
  <sheetFormatPr defaultColWidth="9" defaultRowHeight="13.5"/>
  <cols>
    <col min="1" max="1" width="5.13333333333333" style="42" customWidth="1"/>
    <col min="2" max="2" width="11.425" style="42" customWidth="1"/>
    <col min="3" max="3" width="39.4666666666667" style="42" customWidth="1"/>
    <col min="4" max="4" width="18.8833333333333" style="42" customWidth="1"/>
    <col min="5" max="5" width="9.36666666666667" style="42" customWidth="1"/>
    <col min="6" max="6" width="11.0666666666667" style="42" customWidth="1"/>
    <col min="7" max="7" width="111.425" style="43" customWidth="1"/>
    <col min="8" max="11" width="7" style="42" customWidth="1"/>
    <col min="12" max="12" width="9" style="42" customWidth="1"/>
    <col min="13" max="13" width="18.0333333333333" style="42" customWidth="1"/>
    <col min="14" max="14" width="13.025" style="42" customWidth="1"/>
    <col min="15" max="15" width="12.1333333333333" style="42" customWidth="1"/>
    <col min="16" max="16" width="10.8916666666667" style="42" customWidth="1"/>
    <col min="17" max="17" width="8.40833333333333" style="42" customWidth="1"/>
    <col min="18" max="18" width="10.35" style="42" customWidth="1"/>
    <col min="19" max="20" width="9" style="42" customWidth="1"/>
    <col min="21" max="21" width="9" style="44" customWidth="1"/>
    <col min="22" max="22" width="10.475" style="42" customWidth="1"/>
    <col min="23" max="23" width="13.7416666666667" style="42" customWidth="1"/>
    <col min="24" max="256" width="9" style="42" customWidth="1"/>
  </cols>
  <sheetData>
    <row r="1" spans="1:1">
      <c r="A1" s="42" t="s">
        <v>31</v>
      </c>
    </row>
    <row r="2" ht="27" spans="1:24">
      <c r="A2" s="45" t="s">
        <v>32</v>
      </c>
      <c r="B2" s="45"/>
      <c r="C2" s="45"/>
      <c r="D2" s="45"/>
      <c r="E2" s="45"/>
      <c r="F2" s="45"/>
      <c r="G2" s="45"/>
      <c r="H2" s="45"/>
      <c r="I2" s="45"/>
      <c r="J2" s="45"/>
      <c r="K2" s="45"/>
      <c r="L2" s="45"/>
      <c r="M2" s="45"/>
      <c r="N2" s="45"/>
      <c r="O2" s="45"/>
      <c r="P2" s="45"/>
      <c r="Q2" s="45"/>
      <c r="R2" s="45"/>
      <c r="S2" s="45"/>
      <c r="T2" s="45"/>
      <c r="U2" s="45"/>
      <c r="V2" s="45"/>
      <c r="W2" s="45"/>
      <c r="X2" s="45"/>
    </row>
    <row r="3" ht="25" customHeight="1" spans="1:22">
      <c r="A3" s="46" t="s">
        <v>33</v>
      </c>
      <c r="B3" s="46"/>
      <c r="C3" s="46"/>
      <c r="D3" s="47"/>
      <c r="E3" s="47"/>
      <c r="F3" s="48"/>
      <c r="G3" s="49"/>
      <c r="H3" s="46" t="s">
        <v>34</v>
      </c>
      <c r="I3" s="46"/>
      <c r="J3" s="47"/>
      <c r="K3" s="47"/>
      <c r="L3" s="47"/>
      <c r="M3" s="46" t="s">
        <v>35</v>
      </c>
      <c r="N3" s="46"/>
      <c r="O3" s="47"/>
      <c r="P3" s="47"/>
      <c r="Q3" s="47"/>
      <c r="R3" s="46" t="s">
        <v>36</v>
      </c>
      <c r="S3" s="46"/>
      <c r="T3" s="46" t="s">
        <v>37</v>
      </c>
      <c r="U3" s="46"/>
      <c r="V3" s="46"/>
    </row>
    <row r="4" s="41" customFormat="1" spans="1:256">
      <c r="A4" s="50" t="s">
        <v>38</v>
      </c>
      <c r="B4" s="50" t="s">
        <v>39</v>
      </c>
      <c r="C4" s="50" t="s">
        <v>40</v>
      </c>
      <c r="D4" s="50" t="s">
        <v>41</v>
      </c>
      <c r="E4" s="51" t="s">
        <v>42</v>
      </c>
      <c r="F4" s="50" t="s">
        <v>43</v>
      </c>
      <c r="G4" s="50" t="s">
        <v>44</v>
      </c>
      <c r="H4" s="52" t="s">
        <v>45</v>
      </c>
      <c r="I4" s="52"/>
      <c r="J4" s="52"/>
      <c r="K4" s="52"/>
      <c r="L4" s="50" t="s">
        <v>46</v>
      </c>
      <c r="M4" s="50" t="s">
        <v>47</v>
      </c>
      <c r="N4" s="52" t="s">
        <v>48</v>
      </c>
      <c r="O4" s="52"/>
      <c r="P4" s="52"/>
      <c r="Q4" s="52"/>
      <c r="R4" s="52"/>
      <c r="S4" s="66" t="s">
        <v>49</v>
      </c>
      <c r="T4" s="67"/>
      <c r="U4" s="50" t="s">
        <v>50</v>
      </c>
      <c r="V4" s="50" t="s">
        <v>51</v>
      </c>
      <c r="W4" s="50" t="s">
        <v>52</v>
      </c>
      <c r="X4" s="50" t="s">
        <v>53</v>
      </c>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c r="EO4" s="44"/>
      <c r="EP4" s="44"/>
      <c r="EQ4" s="44"/>
      <c r="ER4" s="44"/>
      <c r="ES4" s="44"/>
      <c r="ET4" s="44"/>
      <c r="EU4" s="44"/>
      <c r="EV4" s="44"/>
      <c r="EW4" s="44"/>
      <c r="EX4" s="44"/>
      <c r="EY4" s="44"/>
      <c r="EZ4" s="44"/>
      <c r="FA4" s="44"/>
      <c r="FB4" s="44"/>
      <c r="FC4" s="44"/>
      <c r="FD4" s="44"/>
      <c r="FE4" s="44"/>
      <c r="FF4" s="44"/>
      <c r="FG4" s="44"/>
      <c r="FH4" s="44"/>
      <c r="FI4" s="44"/>
      <c r="FJ4" s="44"/>
      <c r="FK4" s="44"/>
      <c r="FL4" s="44"/>
      <c r="FM4" s="44"/>
      <c r="FN4" s="44"/>
      <c r="FO4" s="44"/>
      <c r="FP4" s="44"/>
      <c r="FQ4" s="44"/>
      <c r="FR4" s="44"/>
      <c r="FS4" s="44"/>
      <c r="FT4" s="44"/>
      <c r="FU4" s="44"/>
      <c r="FV4" s="44"/>
      <c r="FW4" s="44"/>
      <c r="FX4" s="44"/>
      <c r="FY4" s="44"/>
      <c r="FZ4" s="44"/>
      <c r="GA4" s="44"/>
      <c r="GB4" s="44"/>
      <c r="GC4" s="44"/>
      <c r="GD4" s="44"/>
      <c r="GE4" s="44"/>
      <c r="GF4" s="44"/>
      <c r="GG4" s="44"/>
      <c r="GH4" s="44"/>
      <c r="GI4" s="44"/>
      <c r="GJ4" s="44"/>
      <c r="GK4" s="44"/>
      <c r="GL4" s="44"/>
      <c r="GM4" s="44"/>
      <c r="GN4" s="44"/>
      <c r="GO4" s="44"/>
      <c r="GP4" s="44"/>
      <c r="GQ4" s="44"/>
      <c r="GR4" s="44"/>
      <c r="GS4" s="44"/>
      <c r="GT4" s="44"/>
      <c r="GU4" s="44"/>
      <c r="GV4" s="44"/>
      <c r="GW4" s="44"/>
      <c r="GX4" s="44"/>
      <c r="GY4" s="44"/>
      <c r="GZ4" s="44"/>
      <c r="HA4" s="44"/>
      <c r="HB4" s="44"/>
      <c r="HC4" s="44"/>
      <c r="HD4" s="44"/>
      <c r="HE4" s="44"/>
      <c r="HF4" s="44"/>
      <c r="HG4" s="44"/>
      <c r="HH4" s="44"/>
      <c r="HI4" s="44"/>
      <c r="HJ4" s="44"/>
      <c r="HK4" s="44"/>
      <c r="HL4" s="44"/>
      <c r="HM4" s="44"/>
      <c r="HN4" s="44"/>
      <c r="HO4" s="44"/>
      <c r="HP4" s="44"/>
      <c r="HQ4" s="44"/>
      <c r="HR4" s="44"/>
      <c r="HS4" s="44"/>
      <c r="HT4" s="44"/>
      <c r="HU4" s="44"/>
      <c r="HV4" s="44"/>
      <c r="HW4" s="44"/>
      <c r="HX4" s="44"/>
      <c r="HY4" s="44"/>
      <c r="HZ4" s="44"/>
      <c r="IA4" s="44"/>
      <c r="IB4" s="44"/>
      <c r="IC4" s="44"/>
      <c r="ID4" s="44"/>
      <c r="IE4" s="44"/>
      <c r="IF4" s="44"/>
      <c r="IG4" s="44"/>
      <c r="IH4" s="44"/>
      <c r="II4" s="44"/>
      <c r="IJ4" s="44"/>
      <c r="IK4" s="44"/>
      <c r="IL4" s="44"/>
      <c r="IM4" s="44"/>
      <c r="IN4" s="44"/>
      <c r="IO4" s="44"/>
      <c r="IP4" s="44"/>
      <c r="IQ4" s="44"/>
      <c r="IR4" s="44"/>
      <c r="IS4" s="44"/>
      <c r="IT4" s="44"/>
      <c r="IU4" s="44"/>
      <c r="IV4" s="44"/>
    </row>
    <row r="5" s="41" customFormat="1" ht="40.5" spans="1:256">
      <c r="A5" s="51"/>
      <c r="B5" s="51"/>
      <c r="C5" s="51"/>
      <c r="D5" s="51"/>
      <c r="E5" s="53"/>
      <c r="F5" s="51"/>
      <c r="G5" s="51"/>
      <c r="H5" s="51" t="s">
        <v>54</v>
      </c>
      <c r="I5" s="51" t="s">
        <v>55</v>
      </c>
      <c r="J5" s="51" t="s">
        <v>56</v>
      </c>
      <c r="K5" s="51" t="s">
        <v>57</v>
      </c>
      <c r="L5" s="51"/>
      <c r="M5" s="51"/>
      <c r="N5" s="51" t="s">
        <v>58</v>
      </c>
      <c r="O5" s="51" t="s">
        <v>59</v>
      </c>
      <c r="P5" s="51" t="s">
        <v>60</v>
      </c>
      <c r="Q5" s="51" t="s">
        <v>61</v>
      </c>
      <c r="R5" s="51" t="s">
        <v>62</v>
      </c>
      <c r="S5" s="51" t="s">
        <v>63</v>
      </c>
      <c r="T5" s="51" t="s">
        <v>64</v>
      </c>
      <c r="U5" s="51"/>
      <c r="V5" s="51"/>
      <c r="W5" s="51"/>
      <c r="X5" s="51"/>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c r="EN5" s="44"/>
      <c r="EO5" s="44"/>
      <c r="EP5" s="44"/>
      <c r="EQ5" s="44"/>
      <c r="ER5" s="44"/>
      <c r="ES5" s="44"/>
      <c r="ET5" s="44"/>
      <c r="EU5" s="44"/>
      <c r="EV5" s="44"/>
      <c r="EW5" s="44"/>
      <c r="EX5" s="44"/>
      <c r="EY5" s="44"/>
      <c r="EZ5" s="44"/>
      <c r="FA5" s="44"/>
      <c r="FB5" s="44"/>
      <c r="FC5" s="44"/>
      <c r="FD5" s="44"/>
      <c r="FE5" s="44"/>
      <c r="FF5" s="44"/>
      <c r="FG5" s="44"/>
      <c r="FH5" s="44"/>
      <c r="FI5" s="44"/>
      <c r="FJ5" s="44"/>
      <c r="FK5" s="44"/>
      <c r="FL5" s="44"/>
      <c r="FM5" s="44"/>
      <c r="FN5" s="44"/>
      <c r="FO5" s="44"/>
      <c r="FP5" s="44"/>
      <c r="FQ5" s="44"/>
      <c r="FR5" s="44"/>
      <c r="FS5" s="44"/>
      <c r="FT5" s="44"/>
      <c r="FU5" s="44"/>
      <c r="FV5" s="44"/>
      <c r="FW5" s="44"/>
      <c r="FX5" s="44"/>
      <c r="FY5" s="44"/>
      <c r="FZ5" s="44"/>
      <c r="GA5" s="44"/>
      <c r="GB5" s="44"/>
      <c r="GC5" s="44"/>
      <c r="GD5" s="44"/>
      <c r="GE5" s="44"/>
      <c r="GF5" s="44"/>
      <c r="GG5" s="44"/>
      <c r="GH5" s="44"/>
      <c r="GI5" s="44"/>
      <c r="GJ5" s="44"/>
      <c r="GK5" s="44"/>
      <c r="GL5" s="44"/>
      <c r="GM5" s="44"/>
      <c r="GN5" s="44"/>
      <c r="GO5" s="44"/>
      <c r="GP5" s="44"/>
      <c r="GQ5" s="44"/>
      <c r="GR5" s="44"/>
      <c r="GS5" s="44"/>
      <c r="GT5" s="44"/>
      <c r="GU5" s="44"/>
      <c r="GV5" s="44"/>
      <c r="GW5" s="44"/>
      <c r="GX5" s="44"/>
      <c r="GY5" s="44"/>
      <c r="GZ5" s="44"/>
      <c r="HA5" s="44"/>
      <c r="HB5" s="44"/>
      <c r="HC5" s="44"/>
      <c r="HD5" s="44"/>
      <c r="HE5" s="44"/>
      <c r="HF5" s="44"/>
      <c r="HG5" s="44"/>
      <c r="HH5" s="44"/>
      <c r="HI5" s="44"/>
      <c r="HJ5" s="44"/>
      <c r="HK5" s="44"/>
      <c r="HL5" s="44"/>
      <c r="HM5" s="44"/>
      <c r="HN5" s="44"/>
      <c r="HO5" s="44"/>
      <c r="HP5" s="44"/>
      <c r="HQ5" s="44"/>
      <c r="HR5" s="44"/>
      <c r="HS5" s="44"/>
      <c r="HT5" s="44"/>
      <c r="HU5" s="44"/>
      <c r="HV5" s="44"/>
      <c r="HW5" s="44"/>
      <c r="HX5" s="44"/>
      <c r="HY5" s="44"/>
      <c r="HZ5" s="44"/>
      <c r="IA5" s="44"/>
      <c r="IB5" s="44"/>
      <c r="IC5" s="44"/>
      <c r="ID5" s="44"/>
      <c r="IE5" s="44"/>
      <c r="IF5" s="44"/>
      <c r="IG5" s="44"/>
      <c r="IH5" s="44"/>
      <c r="II5" s="44"/>
      <c r="IJ5" s="44"/>
      <c r="IK5" s="44"/>
      <c r="IL5" s="44"/>
      <c r="IM5" s="44"/>
      <c r="IN5" s="44"/>
      <c r="IO5" s="44"/>
      <c r="IP5" s="44"/>
      <c r="IQ5" s="44"/>
      <c r="IR5" s="44"/>
      <c r="IS5" s="44"/>
      <c r="IT5" s="44"/>
      <c r="IU5" s="44"/>
      <c r="IV5" s="44"/>
    </row>
    <row r="6" s="41" customFormat="1" ht="56" customHeight="1" spans="1:256">
      <c r="A6" s="51"/>
      <c r="B6" s="51"/>
      <c r="C6" s="51"/>
      <c r="D6" s="51"/>
      <c r="E6" s="53"/>
      <c r="F6" s="51"/>
      <c r="G6" s="51"/>
      <c r="H6" s="51"/>
      <c r="I6" s="51"/>
      <c r="J6" s="51"/>
      <c r="K6" s="51"/>
      <c r="L6" s="51"/>
      <c r="M6" s="51"/>
      <c r="N6" s="51">
        <f>SUM(N7:N111)</f>
        <v>60031.1493</v>
      </c>
      <c r="O6" s="51">
        <f>SUM(O7:O111)</f>
        <v>42576.4515</v>
      </c>
      <c r="P6" s="51">
        <f>SUM(P7:P111)</f>
        <v>17223.94</v>
      </c>
      <c r="Q6" s="51">
        <f>SUM(Q7:Q111)</f>
        <v>0</v>
      </c>
      <c r="R6" s="51">
        <f>SUM(R7:R111)</f>
        <v>230.7578</v>
      </c>
      <c r="S6" s="51"/>
      <c r="T6" s="51"/>
      <c r="U6" s="51"/>
      <c r="V6" s="68">
        <f>6379.4408/N6</f>
        <v>0.106268843331973</v>
      </c>
      <c r="W6" s="51"/>
      <c r="X6" s="51"/>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4"/>
      <c r="FJ6" s="44"/>
      <c r="FK6" s="44"/>
      <c r="FL6" s="44"/>
      <c r="FM6" s="44"/>
      <c r="FN6" s="44"/>
      <c r="FO6" s="44"/>
      <c r="FP6" s="44"/>
      <c r="FQ6" s="44"/>
      <c r="FR6" s="44"/>
      <c r="FS6" s="44"/>
      <c r="FT6" s="44"/>
      <c r="FU6" s="44"/>
      <c r="FV6" s="44"/>
      <c r="FW6" s="44"/>
      <c r="FX6" s="44"/>
      <c r="FY6" s="44"/>
      <c r="FZ6" s="44"/>
      <c r="GA6" s="44"/>
      <c r="GB6" s="44"/>
      <c r="GC6" s="44"/>
      <c r="GD6" s="44"/>
      <c r="GE6" s="44"/>
      <c r="GF6" s="44"/>
      <c r="GG6" s="44"/>
      <c r="GH6" s="44"/>
      <c r="GI6" s="44"/>
      <c r="GJ6" s="44"/>
      <c r="GK6" s="44"/>
      <c r="GL6" s="44"/>
      <c r="GM6" s="44"/>
      <c r="GN6" s="44"/>
      <c r="GO6" s="44"/>
      <c r="GP6" s="44"/>
      <c r="GQ6" s="44"/>
      <c r="GR6" s="44"/>
      <c r="GS6" s="44"/>
      <c r="GT6" s="44"/>
      <c r="GU6" s="44"/>
      <c r="GV6" s="44"/>
      <c r="GW6" s="44"/>
      <c r="GX6" s="44"/>
      <c r="GY6" s="44"/>
      <c r="GZ6" s="44"/>
      <c r="HA6" s="44"/>
      <c r="HB6" s="44"/>
      <c r="HC6" s="44"/>
      <c r="HD6" s="44"/>
      <c r="HE6" s="44"/>
      <c r="HF6" s="44"/>
      <c r="HG6" s="44"/>
      <c r="HH6" s="44"/>
      <c r="HI6" s="44"/>
      <c r="HJ6" s="44"/>
      <c r="HK6" s="44"/>
      <c r="HL6" s="44"/>
      <c r="HM6" s="44"/>
      <c r="HN6" s="44"/>
      <c r="HO6" s="44"/>
      <c r="HP6" s="44"/>
      <c r="HQ6" s="44"/>
      <c r="HR6" s="44"/>
      <c r="HS6" s="44"/>
      <c r="HT6" s="44"/>
      <c r="HU6" s="44"/>
      <c r="HV6" s="44"/>
      <c r="HW6" s="44"/>
      <c r="HX6" s="44"/>
      <c r="HY6" s="44"/>
      <c r="HZ6" s="44"/>
      <c r="IA6" s="44"/>
      <c r="IB6" s="44"/>
      <c r="IC6" s="44"/>
      <c r="ID6" s="44"/>
      <c r="IE6" s="44"/>
      <c r="IF6" s="44"/>
      <c r="IG6" s="44"/>
      <c r="IH6" s="44"/>
      <c r="II6" s="44"/>
      <c r="IJ6" s="44"/>
      <c r="IK6" s="44"/>
      <c r="IL6" s="44"/>
      <c r="IM6" s="44"/>
      <c r="IN6" s="44"/>
      <c r="IO6" s="44"/>
      <c r="IP6" s="44"/>
      <c r="IQ6" s="44"/>
      <c r="IR6" s="44"/>
      <c r="IS6" s="44"/>
      <c r="IT6" s="44"/>
      <c r="IU6" s="44"/>
      <c r="IV6" s="44"/>
    </row>
    <row r="7" s="3" customFormat="1" ht="292" customHeight="1" spans="1:256">
      <c r="A7" s="54">
        <v>1</v>
      </c>
      <c r="B7" s="54" t="s">
        <v>65</v>
      </c>
      <c r="C7" s="55" t="s">
        <v>66</v>
      </c>
      <c r="D7" s="54" t="s">
        <v>67</v>
      </c>
      <c r="E7" s="54" t="s">
        <v>68</v>
      </c>
      <c r="F7" s="54" t="s">
        <v>69</v>
      </c>
      <c r="G7" s="56" t="s">
        <v>70</v>
      </c>
      <c r="H7" s="54" t="s">
        <v>71</v>
      </c>
      <c r="I7" s="54"/>
      <c r="J7" s="54"/>
      <c r="K7" s="54"/>
      <c r="L7" s="54">
        <v>4613</v>
      </c>
      <c r="M7" s="54" t="s">
        <v>72</v>
      </c>
      <c r="N7" s="54">
        <v>2306.5</v>
      </c>
      <c r="O7" s="54">
        <v>2306.5</v>
      </c>
      <c r="P7" s="54"/>
      <c r="Q7" s="54"/>
      <c r="R7" s="54"/>
      <c r="S7" s="54">
        <v>213505</v>
      </c>
      <c r="T7" s="54">
        <v>213505</v>
      </c>
      <c r="U7" s="54" t="s">
        <v>73</v>
      </c>
      <c r="V7" s="54"/>
      <c r="W7" s="69">
        <v>43678</v>
      </c>
      <c r="X7" s="70"/>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3" customFormat="1" ht="58" customHeight="1" spans="1:256">
      <c r="A8" s="54">
        <v>2</v>
      </c>
      <c r="B8" s="54" t="s">
        <v>74</v>
      </c>
      <c r="C8" s="54" t="s">
        <v>75</v>
      </c>
      <c r="D8" s="54" t="s">
        <v>76</v>
      </c>
      <c r="E8" s="54" t="s">
        <v>68</v>
      </c>
      <c r="F8" s="54" t="s">
        <v>77</v>
      </c>
      <c r="G8" s="56" t="s">
        <v>78</v>
      </c>
      <c r="H8" s="54" t="s">
        <v>71</v>
      </c>
      <c r="I8" s="54"/>
      <c r="J8" s="54"/>
      <c r="K8" s="54"/>
      <c r="L8" s="54">
        <v>100</v>
      </c>
      <c r="M8" s="54" t="s">
        <v>79</v>
      </c>
      <c r="N8" s="54">
        <v>200</v>
      </c>
      <c r="O8" s="54">
        <v>200</v>
      </c>
      <c r="P8" s="54"/>
      <c r="Q8" s="54"/>
      <c r="R8" s="54"/>
      <c r="S8" s="54">
        <v>2130510</v>
      </c>
      <c r="T8" s="54">
        <v>213505</v>
      </c>
      <c r="U8" s="54" t="s">
        <v>80</v>
      </c>
      <c r="V8" s="71">
        <f>O8/N6</f>
        <v>0.00333160371460688</v>
      </c>
      <c r="W8" s="72">
        <v>43556</v>
      </c>
      <c r="X8" s="73"/>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3" customFormat="1" ht="55" customHeight="1" spans="1:256">
      <c r="A9" s="54">
        <v>3</v>
      </c>
      <c r="B9" s="54" t="s">
        <v>81</v>
      </c>
      <c r="C9" s="54" t="s">
        <v>82</v>
      </c>
      <c r="D9" s="54" t="s">
        <v>83</v>
      </c>
      <c r="E9" s="54" t="s">
        <v>84</v>
      </c>
      <c r="F9" s="54" t="s">
        <v>69</v>
      </c>
      <c r="G9" s="56" t="s">
        <v>85</v>
      </c>
      <c r="H9" s="54" t="s">
        <v>71</v>
      </c>
      <c r="I9" s="54"/>
      <c r="J9" s="54"/>
      <c r="K9" s="54"/>
      <c r="L9" s="54">
        <v>600</v>
      </c>
      <c r="M9" s="54" t="s">
        <v>86</v>
      </c>
      <c r="N9" s="54">
        <v>1800</v>
      </c>
      <c r="O9" s="54"/>
      <c r="P9" s="54">
        <v>1800</v>
      </c>
      <c r="Q9" s="54"/>
      <c r="R9" s="54"/>
      <c r="S9" s="54">
        <v>213505</v>
      </c>
      <c r="T9" s="54">
        <v>213505</v>
      </c>
      <c r="U9" s="54" t="s">
        <v>73</v>
      </c>
      <c r="V9" s="74"/>
      <c r="W9" s="69">
        <v>43739</v>
      </c>
      <c r="X9" s="70"/>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3" customFormat="1" ht="59" customHeight="1" spans="1:256">
      <c r="A10" s="54">
        <v>4</v>
      </c>
      <c r="B10" s="54" t="s">
        <v>87</v>
      </c>
      <c r="C10" s="54" t="s">
        <v>88</v>
      </c>
      <c r="D10" s="54" t="s">
        <v>89</v>
      </c>
      <c r="E10" s="54" t="s">
        <v>68</v>
      </c>
      <c r="F10" s="54" t="s">
        <v>69</v>
      </c>
      <c r="G10" s="56" t="s">
        <v>90</v>
      </c>
      <c r="H10" s="54" t="s">
        <v>71</v>
      </c>
      <c r="I10" s="54"/>
      <c r="J10" s="54"/>
      <c r="K10" s="54"/>
      <c r="L10" s="54">
        <v>223</v>
      </c>
      <c r="M10" s="54" t="s">
        <v>86</v>
      </c>
      <c r="N10" s="54">
        <v>360</v>
      </c>
      <c r="O10" s="54"/>
      <c r="P10" s="54">
        <v>360</v>
      </c>
      <c r="Q10" s="54"/>
      <c r="R10" s="54"/>
      <c r="S10" s="54">
        <v>213505</v>
      </c>
      <c r="T10" s="54">
        <v>213505</v>
      </c>
      <c r="U10" s="54" t="s">
        <v>73</v>
      </c>
      <c r="V10" s="54"/>
      <c r="W10" s="69">
        <v>43678</v>
      </c>
      <c r="X10" s="70"/>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3" customFormat="1" ht="128" customHeight="1" spans="1:256">
      <c r="A11" s="54">
        <v>5</v>
      </c>
      <c r="B11" s="54" t="s">
        <v>91</v>
      </c>
      <c r="C11" s="55" t="s">
        <v>92</v>
      </c>
      <c r="D11" s="54" t="s">
        <v>93</v>
      </c>
      <c r="E11" s="54" t="s">
        <v>94</v>
      </c>
      <c r="F11" s="54" t="s">
        <v>69</v>
      </c>
      <c r="G11" s="56" t="s">
        <v>95</v>
      </c>
      <c r="H11" s="54" t="s">
        <v>71</v>
      </c>
      <c r="I11" s="54"/>
      <c r="J11" s="54"/>
      <c r="K11" s="54"/>
      <c r="L11" s="54">
        <v>75</v>
      </c>
      <c r="M11" s="54" t="s">
        <v>72</v>
      </c>
      <c r="N11" s="54">
        <f>O11+P11+Q11+R11</f>
        <v>22.45</v>
      </c>
      <c r="O11" s="54">
        <v>22.45</v>
      </c>
      <c r="P11" s="54"/>
      <c r="Q11" s="54"/>
      <c r="R11" s="54"/>
      <c r="S11" s="54">
        <v>213505</v>
      </c>
      <c r="T11" s="54">
        <v>213505</v>
      </c>
      <c r="U11" s="54" t="s">
        <v>73</v>
      </c>
      <c r="V11" s="54"/>
      <c r="W11" s="69">
        <v>43497</v>
      </c>
      <c r="X11" s="70"/>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3" customFormat="1" ht="204" customHeight="1" spans="1:256">
      <c r="A12" s="54">
        <v>6</v>
      </c>
      <c r="B12" s="54" t="s">
        <v>96</v>
      </c>
      <c r="C12" s="55" t="s">
        <v>97</v>
      </c>
      <c r="D12" s="54" t="s">
        <v>93</v>
      </c>
      <c r="E12" s="54" t="s">
        <v>94</v>
      </c>
      <c r="F12" s="54" t="s">
        <v>69</v>
      </c>
      <c r="G12" s="56" t="s">
        <v>98</v>
      </c>
      <c r="H12" s="54" t="s">
        <v>71</v>
      </c>
      <c r="I12" s="54"/>
      <c r="J12" s="54"/>
      <c r="K12" s="54"/>
      <c r="L12" s="54">
        <v>825</v>
      </c>
      <c r="M12" s="54" t="s">
        <v>72</v>
      </c>
      <c r="N12" s="54">
        <v>657.96</v>
      </c>
      <c r="O12" s="54">
        <v>657.96</v>
      </c>
      <c r="P12" s="54"/>
      <c r="Q12" s="54"/>
      <c r="R12" s="54"/>
      <c r="S12" s="54">
        <v>213505</v>
      </c>
      <c r="T12" s="54">
        <v>213505</v>
      </c>
      <c r="U12" s="54" t="s">
        <v>73</v>
      </c>
      <c r="V12" s="54"/>
      <c r="W12" s="69">
        <v>43497</v>
      </c>
      <c r="X12" s="70"/>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3" customFormat="1" ht="92" customHeight="1" spans="1:256">
      <c r="A13" s="54">
        <v>7</v>
      </c>
      <c r="B13" s="54" t="s">
        <v>99</v>
      </c>
      <c r="C13" s="55" t="s">
        <v>100</v>
      </c>
      <c r="D13" s="54" t="s">
        <v>101</v>
      </c>
      <c r="E13" s="54" t="s">
        <v>94</v>
      </c>
      <c r="F13" s="54" t="s">
        <v>69</v>
      </c>
      <c r="G13" s="56" t="s">
        <v>102</v>
      </c>
      <c r="H13" s="54" t="s">
        <v>71</v>
      </c>
      <c r="I13" s="54"/>
      <c r="J13" s="54"/>
      <c r="K13" s="54"/>
      <c r="L13" s="54">
        <v>67</v>
      </c>
      <c r="M13" s="54" t="s">
        <v>72</v>
      </c>
      <c r="N13" s="54">
        <v>18.25</v>
      </c>
      <c r="O13" s="54">
        <v>18.25</v>
      </c>
      <c r="P13" s="54"/>
      <c r="Q13" s="54"/>
      <c r="R13" s="54"/>
      <c r="S13" s="54">
        <v>427010</v>
      </c>
      <c r="T13" s="54">
        <v>427010</v>
      </c>
      <c r="U13" s="54" t="s">
        <v>73</v>
      </c>
      <c r="V13" s="54"/>
      <c r="W13" s="69">
        <v>43497</v>
      </c>
      <c r="X13" s="70"/>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3" customFormat="1" ht="203" customHeight="1" spans="1:256">
      <c r="A14" s="54">
        <v>8</v>
      </c>
      <c r="B14" s="54" t="s">
        <v>103</v>
      </c>
      <c r="C14" s="55" t="s">
        <v>104</v>
      </c>
      <c r="D14" s="54" t="s">
        <v>105</v>
      </c>
      <c r="E14" s="54" t="s">
        <v>94</v>
      </c>
      <c r="F14" s="54" t="s">
        <v>69</v>
      </c>
      <c r="G14" s="56" t="s">
        <v>106</v>
      </c>
      <c r="H14" s="54" t="s">
        <v>71</v>
      </c>
      <c r="I14" s="54"/>
      <c r="J14" s="54"/>
      <c r="K14" s="54"/>
      <c r="L14" s="54">
        <v>817</v>
      </c>
      <c r="M14" s="54" t="s">
        <v>72</v>
      </c>
      <c r="N14" s="54">
        <v>402.9</v>
      </c>
      <c r="O14" s="54">
        <v>402.9</v>
      </c>
      <c r="P14" s="54"/>
      <c r="Q14" s="54"/>
      <c r="R14" s="54"/>
      <c r="S14" s="54">
        <v>213505</v>
      </c>
      <c r="T14" s="54">
        <v>213505</v>
      </c>
      <c r="U14" s="54" t="s">
        <v>73</v>
      </c>
      <c r="V14" s="54"/>
      <c r="W14" s="69">
        <v>43497</v>
      </c>
      <c r="X14" s="70"/>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3" customFormat="1" ht="146" customHeight="1" spans="1:256">
      <c r="A15" s="54">
        <v>9</v>
      </c>
      <c r="B15" s="54" t="s">
        <v>107</v>
      </c>
      <c r="C15" s="55" t="s">
        <v>108</v>
      </c>
      <c r="D15" s="54" t="s">
        <v>109</v>
      </c>
      <c r="E15" s="54" t="s">
        <v>68</v>
      </c>
      <c r="F15" s="54" t="s">
        <v>69</v>
      </c>
      <c r="G15" s="56" t="s">
        <v>110</v>
      </c>
      <c r="H15" s="54" t="s">
        <v>71</v>
      </c>
      <c r="I15" s="54"/>
      <c r="J15" s="54"/>
      <c r="K15" s="54"/>
      <c r="L15" s="54">
        <v>1326</v>
      </c>
      <c r="M15" s="54" t="s">
        <v>72</v>
      </c>
      <c r="N15" s="54">
        <v>1570.576</v>
      </c>
      <c r="O15" s="54">
        <v>1570.576</v>
      </c>
      <c r="P15" s="54"/>
      <c r="Q15" s="54"/>
      <c r="R15" s="54"/>
      <c r="S15" s="54">
        <v>213505</v>
      </c>
      <c r="T15" s="54">
        <v>213505</v>
      </c>
      <c r="U15" s="54" t="s">
        <v>73</v>
      </c>
      <c r="V15" s="54"/>
      <c r="W15" s="69">
        <v>43678</v>
      </c>
      <c r="X15" s="70"/>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row>
    <row r="16" s="3" customFormat="1" ht="165" customHeight="1" spans="1:256">
      <c r="A16" s="54">
        <v>10</v>
      </c>
      <c r="B16" s="54" t="s">
        <v>111</v>
      </c>
      <c r="C16" s="55" t="s">
        <v>112</v>
      </c>
      <c r="D16" s="54" t="s">
        <v>109</v>
      </c>
      <c r="E16" s="54" t="s">
        <v>68</v>
      </c>
      <c r="F16" s="54" t="s">
        <v>69</v>
      </c>
      <c r="G16" s="56" t="s">
        <v>113</v>
      </c>
      <c r="H16" s="54" t="s">
        <v>71</v>
      </c>
      <c r="I16" s="54"/>
      <c r="J16" s="54"/>
      <c r="K16" s="54"/>
      <c r="L16" s="54">
        <v>597</v>
      </c>
      <c r="M16" s="54" t="s">
        <v>72</v>
      </c>
      <c r="N16" s="54">
        <v>1411.7068</v>
      </c>
      <c r="O16" s="54">
        <v>1411.7068</v>
      </c>
      <c r="P16" s="54"/>
      <c r="Q16" s="54"/>
      <c r="R16" s="54"/>
      <c r="S16" s="54">
        <v>213505</v>
      </c>
      <c r="T16" s="54">
        <v>213505</v>
      </c>
      <c r="U16" s="54" t="s">
        <v>73</v>
      </c>
      <c r="V16" s="54"/>
      <c r="W16" s="69">
        <v>43678</v>
      </c>
      <c r="X16" s="70"/>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3" customFormat="1" ht="61" customHeight="1" spans="1:256">
      <c r="A17" s="54">
        <v>11</v>
      </c>
      <c r="B17" s="54" t="s">
        <v>114</v>
      </c>
      <c r="C17" s="55" t="s">
        <v>115</v>
      </c>
      <c r="D17" s="54" t="s">
        <v>116</v>
      </c>
      <c r="E17" s="54" t="s">
        <v>68</v>
      </c>
      <c r="F17" s="54" t="s">
        <v>69</v>
      </c>
      <c r="G17" s="56" t="s">
        <v>117</v>
      </c>
      <c r="H17" s="54" t="s">
        <v>71</v>
      </c>
      <c r="I17" s="54"/>
      <c r="J17" s="54"/>
      <c r="K17" s="54"/>
      <c r="L17" s="54">
        <v>592</v>
      </c>
      <c r="M17" s="54" t="s">
        <v>72</v>
      </c>
      <c r="N17" s="54">
        <v>84.9055</v>
      </c>
      <c r="O17" s="54">
        <v>44.9055</v>
      </c>
      <c r="P17" s="54"/>
      <c r="Q17" s="54"/>
      <c r="R17" s="54"/>
      <c r="S17" s="54">
        <v>213505</v>
      </c>
      <c r="T17" s="54">
        <v>213505</v>
      </c>
      <c r="U17" s="54" t="s">
        <v>73</v>
      </c>
      <c r="V17" s="54"/>
      <c r="W17" s="69">
        <v>43678</v>
      </c>
      <c r="X17" s="70"/>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row>
    <row r="18" s="3" customFormat="1" ht="76" customHeight="1" spans="1:256">
      <c r="A18" s="54"/>
      <c r="B18" s="54"/>
      <c r="C18" s="54"/>
      <c r="D18" s="54"/>
      <c r="E18" s="54"/>
      <c r="F18" s="54"/>
      <c r="G18" s="56"/>
      <c r="H18" s="54"/>
      <c r="I18" s="54"/>
      <c r="J18" s="54"/>
      <c r="K18" s="54"/>
      <c r="L18" s="54"/>
      <c r="M18" s="54" t="s">
        <v>118</v>
      </c>
      <c r="N18" s="54"/>
      <c r="O18" s="54">
        <v>40</v>
      </c>
      <c r="P18" s="54"/>
      <c r="Q18" s="54"/>
      <c r="R18" s="54"/>
      <c r="S18" s="75">
        <v>2130305</v>
      </c>
      <c r="T18" s="75">
        <v>213505</v>
      </c>
      <c r="U18" s="54" t="s">
        <v>73</v>
      </c>
      <c r="V18" s="54"/>
      <c r="W18" s="69">
        <v>43739</v>
      </c>
      <c r="X18" s="70"/>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row>
    <row r="19" s="3" customFormat="1" ht="54" customHeight="1" spans="1:256">
      <c r="A19" s="54">
        <v>12</v>
      </c>
      <c r="B19" s="54" t="s">
        <v>119</v>
      </c>
      <c r="C19" s="55" t="s">
        <v>120</v>
      </c>
      <c r="D19" s="54" t="s">
        <v>121</v>
      </c>
      <c r="E19" s="54" t="s">
        <v>122</v>
      </c>
      <c r="F19" s="54" t="s">
        <v>123</v>
      </c>
      <c r="G19" s="56" t="s">
        <v>124</v>
      </c>
      <c r="H19" s="54" t="s">
        <v>71</v>
      </c>
      <c r="I19" s="54"/>
      <c r="J19" s="54"/>
      <c r="K19" s="54"/>
      <c r="L19" s="54">
        <v>10</v>
      </c>
      <c r="M19" s="54" t="s">
        <v>72</v>
      </c>
      <c r="N19" s="54">
        <v>30</v>
      </c>
      <c r="O19" s="54">
        <v>30</v>
      </c>
      <c r="P19" s="54"/>
      <c r="Q19" s="54"/>
      <c r="R19" s="54"/>
      <c r="S19" s="54">
        <v>213505</v>
      </c>
      <c r="T19" s="54">
        <v>213505</v>
      </c>
      <c r="U19" s="54" t="s">
        <v>73</v>
      </c>
      <c r="V19" s="54"/>
      <c r="W19" s="69">
        <v>43678</v>
      </c>
      <c r="X19" s="70"/>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row>
    <row r="20" s="3" customFormat="1" ht="76" customHeight="1" spans="1:256">
      <c r="A20" s="54">
        <v>13</v>
      </c>
      <c r="B20" s="54" t="s">
        <v>125</v>
      </c>
      <c r="C20" s="55" t="s">
        <v>126</v>
      </c>
      <c r="D20" s="54" t="s">
        <v>67</v>
      </c>
      <c r="E20" s="54" t="s">
        <v>68</v>
      </c>
      <c r="F20" s="54" t="s">
        <v>69</v>
      </c>
      <c r="G20" s="56" t="s">
        <v>127</v>
      </c>
      <c r="H20" s="54" t="s">
        <v>71</v>
      </c>
      <c r="I20" s="54"/>
      <c r="J20" s="54"/>
      <c r="K20" s="54"/>
      <c r="L20" s="54">
        <v>10</v>
      </c>
      <c r="M20" s="54" t="s">
        <v>72</v>
      </c>
      <c r="N20" s="54">
        <v>30</v>
      </c>
      <c r="O20" s="54">
        <v>30</v>
      </c>
      <c r="P20" s="54"/>
      <c r="Q20" s="54"/>
      <c r="R20" s="54"/>
      <c r="S20" s="54">
        <v>213505</v>
      </c>
      <c r="T20" s="54">
        <v>213505</v>
      </c>
      <c r="U20" s="54" t="s">
        <v>73</v>
      </c>
      <c r="V20" s="54"/>
      <c r="W20" s="69">
        <v>43678</v>
      </c>
      <c r="X20" s="70"/>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row>
    <row r="21" s="3" customFormat="1" ht="73" customHeight="1" spans="1:256">
      <c r="A21" s="54">
        <v>14</v>
      </c>
      <c r="B21" s="54" t="s">
        <v>128</v>
      </c>
      <c r="C21" s="55" t="s">
        <v>129</v>
      </c>
      <c r="D21" s="54" t="s">
        <v>130</v>
      </c>
      <c r="E21" s="54" t="s">
        <v>84</v>
      </c>
      <c r="F21" s="54" t="s">
        <v>69</v>
      </c>
      <c r="G21" s="56" t="s">
        <v>131</v>
      </c>
      <c r="H21" s="54" t="s">
        <v>71</v>
      </c>
      <c r="I21" s="54"/>
      <c r="J21" s="54"/>
      <c r="K21" s="54"/>
      <c r="L21" s="54">
        <v>100</v>
      </c>
      <c r="M21" s="54" t="s">
        <v>72</v>
      </c>
      <c r="N21" s="54">
        <v>22.5</v>
      </c>
      <c r="O21" s="54">
        <v>22.5</v>
      </c>
      <c r="P21" s="54"/>
      <c r="Q21" s="54"/>
      <c r="R21" s="54"/>
      <c r="S21" s="54">
        <v>213505</v>
      </c>
      <c r="T21" s="54">
        <v>213505</v>
      </c>
      <c r="U21" s="54" t="s">
        <v>73</v>
      </c>
      <c r="V21" s="54"/>
      <c r="W21" s="69">
        <v>43678</v>
      </c>
      <c r="X21" s="70"/>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row>
    <row r="22" s="3" customFormat="1" ht="55" customHeight="1" spans="1:256">
      <c r="A22" s="54">
        <v>15</v>
      </c>
      <c r="B22" s="54" t="s">
        <v>132</v>
      </c>
      <c r="C22" s="55" t="s">
        <v>133</v>
      </c>
      <c r="D22" s="54" t="s">
        <v>134</v>
      </c>
      <c r="E22" s="54" t="s">
        <v>122</v>
      </c>
      <c r="F22" s="54" t="s">
        <v>135</v>
      </c>
      <c r="G22" s="56" t="s">
        <v>136</v>
      </c>
      <c r="H22" s="54" t="s">
        <v>71</v>
      </c>
      <c r="I22" s="54"/>
      <c r="J22" s="54"/>
      <c r="K22" s="54"/>
      <c r="L22" s="54">
        <v>315</v>
      </c>
      <c r="M22" s="54" t="s">
        <v>72</v>
      </c>
      <c r="N22" s="54">
        <v>408.95</v>
      </c>
      <c r="O22" s="54">
        <v>408.95</v>
      </c>
      <c r="P22" s="54"/>
      <c r="Q22" s="54"/>
      <c r="R22" s="54"/>
      <c r="S22" s="54">
        <v>213505</v>
      </c>
      <c r="T22" s="54">
        <v>213505</v>
      </c>
      <c r="U22" s="54" t="s">
        <v>73</v>
      </c>
      <c r="V22" s="54"/>
      <c r="W22" s="69">
        <v>43678</v>
      </c>
      <c r="X22" s="70"/>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row>
    <row r="23" s="3" customFormat="1" ht="212" customHeight="1" spans="1:256">
      <c r="A23" s="54">
        <v>16</v>
      </c>
      <c r="B23" s="54" t="s">
        <v>137</v>
      </c>
      <c r="C23" s="54" t="s">
        <v>138</v>
      </c>
      <c r="D23" s="54" t="s">
        <v>67</v>
      </c>
      <c r="E23" s="54" t="s">
        <v>68</v>
      </c>
      <c r="F23" s="54" t="s">
        <v>139</v>
      </c>
      <c r="G23" s="56" t="s">
        <v>140</v>
      </c>
      <c r="H23" s="54" t="s">
        <v>71</v>
      </c>
      <c r="I23" s="54"/>
      <c r="J23" s="54"/>
      <c r="K23" s="54"/>
      <c r="L23" s="54">
        <v>2112</v>
      </c>
      <c r="M23" s="54" t="s">
        <v>141</v>
      </c>
      <c r="N23" s="54">
        <v>393.6255</v>
      </c>
      <c r="O23" s="54">
        <v>393.6255</v>
      </c>
      <c r="P23" s="54"/>
      <c r="Q23" s="54"/>
      <c r="R23" s="54"/>
      <c r="S23" s="54">
        <v>213505</v>
      </c>
      <c r="T23" s="54">
        <v>213505</v>
      </c>
      <c r="U23" s="54" t="s">
        <v>73</v>
      </c>
      <c r="V23" s="54"/>
      <c r="W23" s="69">
        <v>43678</v>
      </c>
      <c r="X23" s="70"/>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row>
    <row r="24" s="3" customFormat="1" ht="62" customHeight="1" spans="1:256">
      <c r="A24" s="54">
        <v>17</v>
      </c>
      <c r="B24" s="54" t="s">
        <v>142</v>
      </c>
      <c r="C24" s="54" t="s">
        <v>143</v>
      </c>
      <c r="D24" s="54" t="s">
        <v>144</v>
      </c>
      <c r="E24" s="54" t="s">
        <v>68</v>
      </c>
      <c r="F24" s="54" t="s">
        <v>145</v>
      </c>
      <c r="G24" s="56" t="s">
        <v>146</v>
      </c>
      <c r="H24" s="54" t="s">
        <v>71</v>
      </c>
      <c r="I24" s="54"/>
      <c r="J24" s="54"/>
      <c r="K24" s="54"/>
      <c r="L24" s="54">
        <v>25</v>
      </c>
      <c r="M24" s="54" t="s">
        <v>141</v>
      </c>
      <c r="N24" s="54">
        <v>53</v>
      </c>
      <c r="O24" s="54">
        <v>53</v>
      </c>
      <c r="P24" s="54"/>
      <c r="Q24" s="54"/>
      <c r="R24" s="54"/>
      <c r="S24" s="54">
        <v>213505</v>
      </c>
      <c r="T24" s="54">
        <v>213505</v>
      </c>
      <c r="U24" s="54" t="s">
        <v>73</v>
      </c>
      <c r="V24" s="54"/>
      <c r="W24" s="69">
        <v>43678</v>
      </c>
      <c r="X24" s="70"/>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row>
    <row r="25" s="3" customFormat="1" ht="77" customHeight="1" spans="1:256">
      <c r="A25" s="54">
        <v>18</v>
      </c>
      <c r="B25" s="54" t="s">
        <v>147</v>
      </c>
      <c r="C25" s="55" t="s">
        <v>148</v>
      </c>
      <c r="D25" s="54" t="s">
        <v>109</v>
      </c>
      <c r="E25" s="54" t="s">
        <v>68</v>
      </c>
      <c r="F25" s="54" t="s">
        <v>135</v>
      </c>
      <c r="G25" s="56" t="s">
        <v>149</v>
      </c>
      <c r="H25" s="54" t="s">
        <v>71</v>
      </c>
      <c r="I25" s="54"/>
      <c r="J25" s="54"/>
      <c r="K25" s="54"/>
      <c r="L25" s="54">
        <v>680</v>
      </c>
      <c r="M25" s="54" t="s">
        <v>72</v>
      </c>
      <c r="N25" s="54">
        <v>143.458</v>
      </c>
      <c r="O25" s="54">
        <v>143.458</v>
      </c>
      <c r="P25" s="54"/>
      <c r="Q25" s="54"/>
      <c r="R25" s="54"/>
      <c r="S25" s="54">
        <v>213505</v>
      </c>
      <c r="T25" s="54">
        <v>213505</v>
      </c>
      <c r="U25" s="54" t="s">
        <v>73</v>
      </c>
      <c r="V25" s="54"/>
      <c r="W25" s="69">
        <v>43709</v>
      </c>
      <c r="X25" s="70"/>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row>
    <row r="26" s="3" customFormat="1" ht="230" customHeight="1" spans="1:256">
      <c r="A26" s="54">
        <v>19</v>
      </c>
      <c r="B26" s="54" t="s">
        <v>150</v>
      </c>
      <c r="C26" s="55" t="s">
        <v>151</v>
      </c>
      <c r="D26" s="54" t="s">
        <v>152</v>
      </c>
      <c r="E26" s="54" t="s">
        <v>84</v>
      </c>
      <c r="F26" s="54" t="s">
        <v>153</v>
      </c>
      <c r="G26" s="56" t="s">
        <v>154</v>
      </c>
      <c r="H26" s="54" t="s">
        <v>71</v>
      </c>
      <c r="I26" s="54"/>
      <c r="J26" s="54"/>
      <c r="K26" s="54"/>
      <c r="L26" s="54">
        <v>67</v>
      </c>
      <c r="M26" s="54" t="s">
        <v>72</v>
      </c>
      <c r="N26" s="54">
        <v>521</v>
      </c>
      <c r="O26" s="54">
        <v>521</v>
      </c>
      <c r="P26" s="54"/>
      <c r="Q26" s="54"/>
      <c r="R26" s="54"/>
      <c r="S26" s="54">
        <v>213505</v>
      </c>
      <c r="T26" s="54">
        <v>213505</v>
      </c>
      <c r="U26" s="54" t="s">
        <v>73</v>
      </c>
      <c r="V26" s="54"/>
      <c r="W26" s="69">
        <v>43678</v>
      </c>
      <c r="X26" s="70"/>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row>
    <row r="27" s="3" customFormat="1" ht="61" customHeight="1" spans="1:256">
      <c r="A27" s="54">
        <v>20</v>
      </c>
      <c r="B27" s="54" t="s">
        <v>155</v>
      </c>
      <c r="C27" s="54" t="s">
        <v>156</v>
      </c>
      <c r="D27" s="54" t="s">
        <v>157</v>
      </c>
      <c r="E27" s="54" t="s">
        <v>68</v>
      </c>
      <c r="F27" s="54" t="s">
        <v>158</v>
      </c>
      <c r="G27" s="56" t="s">
        <v>159</v>
      </c>
      <c r="H27" s="54" t="s">
        <v>71</v>
      </c>
      <c r="I27" s="54"/>
      <c r="J27" s="54"/>
      <c r="K27" s="54"/>
      <c r="L27" s="54">
        <v>277</v>
      </c>
      <c r="M27" s="54" t="s">
        <v>141</v>
      </c>
      <c r="N27" s="54">
        <v>83.1</v>
      </c>
      <c r="O27" s="54">
        <v>83.1</v>
      </c>
      <c r="P27" s="54"/>
      <c r="Q27" s="54"/>
      <c r="R27" s="54"/>
      <c r="S27" s="54">
        <v>213505</v>
      </c>
      <c r="T27" s="54">
        <v>213505</v>
      </c>
      <c r="U27" s="54" t="s">
        <v>73</v>
      </c>
      <c r="V27" s="54"/>
      <c r="W27" s="69">
        <v>43647</v>
      </c>
      <c r="X27" s="70"/>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3" customFormat="1" ht="57" customHeight="1" spans="1:256">
      <c r="A28" s="54">
        <v>21</v>
      </c>
      <c r="B28" s="54" t="s">
        <v>160</v>
      </c>
      <c r="C28" s="54" t="s">
        <v>161</v>
      </c>
      <c r="D28" s="54" t="s">
        <v>162</v>
      </c>
      <c r="E28" s="54" t="s">
        <v>68</v>
      </c>
      <c r="F28" s="54" t="s">
        <v>163</v>
      </c>
      <c r="G28" s="56" t="s">
        <v>164</v>
      </c>
      <c r="H28" s="54" t="s">
        <v>71</v>
      </c>
      <c r="I28" s="54"/>
      <c r="J28" s="54"/>
      <c r="K28" s="54"/>
      <c r="L28" s="54">
        <v>978</v>
      </c>
      <c r="M28" s="54" t="s">
        <v>141</v>
      </c>
      <c r="N28" s="54">
        <v>11.8705</v>
      </c>
      <c r="O28" s="54">
        <v>11.8705</v>
      </c>
      <c r="P28" s="54"/>
      <c r="Q28" s="54"/>
      <c r="R28" s="54"/>
      <c r="S28" s="54">
        <v>213505</v>
      </c>
      <c r="T28" s="54">
        <v>213505</v>
      </c>
      <c r="U28" s="54" t="s">
        <v>73</v>
      </c>
      <c r="V28" s="54"/>
      <c r="W28" s="69">
        <v>43678</v>
      </c>
      <c r="X28" s="70"/>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3" customFormat="1" ht="54" customHeight="1" spans="1:256">
      <c r="A29" s="54">
        <v>22</v>
      </c>
      <c r="B29" s="54" t="s">
        <v>165</v>
      </c>
      <c r="C29" s="54" t="s">
        <v>166</v>
      </c>
      <c r="D29" s="54" t="s">
        <v>167</v>
      </c>
      <c r="E29" s="54" t="s">
        <v>68</v>
      </c>
      <c r="F29" s="54" t="s">
        <v>168</v>
      </c>
      <c r="G29" s="56" t="s">
        <v>169</v>
      </c>
      <c r="H29" s="54" t="s">
        <v>71</v>
      </c>
      <c r="I29" s="54"/>
      <c r="J29" s="54"/>
      <c r="K29" s="54"/>
      <c r="L29" s="54">
        <v>362</v>
      </c>
      <c r="M29" s="54" t="s">
        <v>141</v>
      </c>
      <c r="N29" s="54">
        <v>35.904</v>
      </c>
      <c r="O29" s="54">
        <v>35.904</v>
      </c>
      <c r="P29" s="54"/>
      <c r="Q29" s="54"/>
      <c r="R29" s="54"/>
      <c r="S29" s="54">
        <v>213505</v>
      </c>
      <c r="T29" s="54">
        <v>213505</v>
      </c>
      <c r="U29" s="54" t="s">
        <v>73</v>
      </c>
      <c r="V29" s="54"/>
      <c r="W29" s="69">
        <v>43678</v>
      </c>
      <c r="X29" s="70"/>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3" customFormat="1" ht="45" customHeight="1" spans="1:256">
      <c r="A30" s="54">
        <v>23</v>
      </c>
      <c r="B30" s="54" t="s">
        <v>170</v>
      </c>
      <c r="C30" s="54" t="s">
        <v>171</v>
      </c>
      <c r="D30" s="54" t="s">
        <v>172</v>
      </c>
      <c r="E30" s="54" t="s">
        <v>68</v>
      </c>
      <c r="F30" s="54" t="s">
        <v>173</v>
      </c>
      <c r="G30" s="56" t="s">
        <v>174</v>
      </c>
      <c r="H30" s="54" t="s">
        <v>71</v>
      </c>
      <c r="I30" s="54"/>
      <c r="J30" s="54"/>
      <c r="K30" s="54"/>
      <c r="L30" s="54">
        <v>155</v>
      </c>
      <c r="M30" s="54" t="s">
        <v>141</v>
      </c>
      <c r="N30" s="54">
        <v>77.5</v>
      </c>
      <c r="O30" s="54">
        <v>77.5</v>
      </c>
      <c r="P30" s="54"/>
      <c r="Q30" s="54"/>
      <c r="R30" s="54"/>
      <c r="S30" s="54">
        <v>213505</v>
      </c>
      <c r="T30" s="54">
        <v>213505</v>
      </c>
      <c r="U30" s="54" t="s">
        <v>73</v>
      </c>
      <c r="V30" s="54"/>
      <c r="W30" s="69">
        <v>43679</v>
      </c>
      <c r="X30" s="70"/>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3" customFormat="1" ht="76" customHeight="1" spans="1:256">
      <c r="A31" s="54">
        <v>24</v>
      </c>
      <c r="B31" s="54" t="s">
        <v>175</v>
      </c>
      <c r="C31" s="55" t="s">
        <v>176</v>
      </c>
      <c r="D31" s="54" t="s">
        <v>177</v>
      </c>
      <c r="E31" s="54" t="s">
        <v>68</v>
      </c>
      <c r="F31" s="54" t="s">
        <v>69</v>
      </c>
      <c r="G31" s="56" t="s">
        <v>178</v>
      </c>
      <c r="H31" s="54" t="s">
        <v>71</v>
      </c>
      <c r="I31" s="54"/>
      <c r="J31" s="54"/>
      <c r="K31" s="54"/>
      <c r="L31" s="54">
        <v>313</v>
      </c>
      <c r="M31" s="54" t="s">
        <v>72</v>
      </c>
      <c r="N31" s="54">
        <v>375.6</v>
      </c>
      <c r="O31" s="54">
        <v>375.6</v>
      </c>
      <c r="P31" s="54"/>
      <c r="Q31" s="54"/>
      <c r="R31" s="54"/>
      <c r="S31" s="54">
        <v>213505</v>
      </c>
      <c r="T31" s="54">
        <v>213505</v>
      </c>
      <c r="U31" s="54" t="s">
        <v>73</v>
      </c>
      <c r="V31" s="54"/>
      <c r="W31" s="69">
        <v>43586</v>
      </c>
      <c r="X31" s="70"/>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3" customFormat="1" ht="50" customHeight="1" spans="1:256">
      <c r="A32" s="54">
        <v>25</v>
      </c>
      <c r="B32" s="54" t="s">
        <v>179</v>
      </c>
      <c r="C32" s="54" t="s">
        <v>180</v>
      </c>
      <c r="D32" s="54" t="s">
        <v>181</v>
      </c>
      <c r="E32" s="54" t="s">
        <v>68</v>
      </c>
      <c r="F32" s="54" t="s">
        <v>181</v>
      </c>
      <c r="G32" s="56" t="s">
        <v>182</v>
      </c>
      <c r="H32" s="54" t="s">
        <v>71</v>
      </c>
      <c r="I32" s="54"/>
      <c r="J32" s="54"/>
      <c r="K32" s="54"/>
      <c r="L32" s="54">
        <v>25</v>
      </c>
      <c r="M32" s="54" t="s">
        <v>141</v>
      </c>
      <c r="N32" s="54">
        <v>40</v>
      </c>
      <c r="O32" s="54">
        <v>40</v>
      </c>
      <c r="P32" s="54"/>
      <c r="Q32" s="54"/>
      <c r="R32" s="54"/>
      <c r="S32" s="54">
        <v>213505</v>
      </c>
      <c r="T32" s="54">
        <v>213505</v>
      </c>
      <c r="U32" s="54" t="s">
        <v>73</v>
      </c>
      <c r="V32" s="54"/>
      <c r="W32" s="69">
        <v>43678</v>
      </c>
      <c r="X32" s="70"/>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3" customFormat="1" ht="142" customHeight="1" spans="1:256">
      <c r="A33" s="54">
        <v>26</v>
      </c>
      <c r="B33" s="54" t="s">
        <v>183</v>
      </c>
      <c r="C33" s="55" t="s">
        <v>184</v>
      </c>
      <c r="D33" s="54" t="s">
        <v>185</v>
      </c>
      <c r="E33" s="54" t="s">
        <v>186</v>
      </c>
      <c r="F33" s="54" t="s">
        <v>187</v>
      </c>
      <c r="G33" s="56" t="s">
        <v>188</v>
      </c>
      <c r="H33" s="54" t="s">
        <v>71</v>
      </c>
      <c r="I33" s="54"/>
      <c r="J33" s="54"/>
      <c r="K33" s="54"/>
      <c r="L33" s="54">
        <v>1000</v>
      </c>
      <c r="M33" s="54" t="s">
        <v>72</v>
      </c>
      <c r="N33" s="54">
        <v>1800</v>
      </c>
      <c r="O33" s="54">
        <v>1800</v>
      </c>
      <c r="P33" s="54"/>
      <c r="Q33" s="54"/>
      <c r="R33" s="54"/>
      <c r="S33" s="54">
        <v>2130305</v>
      </c>
      <c r="T33" s="54">
        <v>213505</v>
      </c>
      <c r="U33" s="54" t="s">
        <v>73</v>
      </c>
      <c r="V33" s="54"/>
      <c r="W33" s="69">
        <v>43739</v>
      </c>
      <c r="X33" s="70"/>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3" customFormat="1" ht="53" customHeight="1" spans="1:256">
      <c r="A34" s="54">
        <v>27</v>
      </c>
      <c r="B34" s="54" t="s">
        <v>189</v>
      </c>
      <c r="C34" s="54" t="s">
        <v>190</v>
      </c>
      <c r="D34" s="54" t="s">
        <v>167</v>
      </c>
      <c r="E34" s="54" t="s">
        <v>191</v>
      </c>
      <c r="F34" s="57" t="s">
        <v>167</v>
      </c>
      <c r="G34" s="57" t="s">
        <v>192</v>
      </c>
      <c r="H34" s="57" t="s">
        <v>71</v>
      </c>
      <c r="I34" s="57"/>
      <c r="J34" s="57"/>
      <c r="K34" s="57"/>
      <c r="L34" s="57">
        <v>2314</v>
      </c>
      <c r="M34" s="54" t="s">
        <v>118</v>
      </c>
      <c r="N34" s="57">
        <v>2409.4</v>
      </c>
      <c r="O34" s="54">
        <v>529.1222</v>
      </c>
      <c r="P34" s="54"/>
      <c r="Q34" s="54"/>
      <c r="R34" s="54"/>
      <c r="S34" s="54">
        <v>2130305</v>
      </c>
      <c r="T34" s="54">
        <v>213505</v>
      </c>
      <c r="U34" s="54" t="s">
        <v>73</v>
      </c>
      <c r="V34" s="54"/>
      <c r="W34" s="76">
        <v>43739</v>
      </c>
      <c r="X34" s="77"/>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3" customFormat="1" ht="47" customHeight="1" spans="1:256">
      <c r="A35" s="54"/>
      <c r="B35" s="54"/>
      <c r="C35" s="54"/>
      <c r="D35" s="54"/>
      <c r="E35" s="54"/>
      <c r="F35" s="58"/>
      <c r="G35" s="58"/>
      <c r="H35" s="58"/>
      <c r="I35" s="58"/>
      <c r="J35" s="58"/>
      <c r="K35" s="58"/>
      <c r="L35" s="58"/>
      <c r="M35" s="54" t="s">
        <v>79</v>
      </c>
      <c r="N35" s="58"/>
      <c r="O35" s="54">
        <f>751.1278-14.1278</f>
        <v>737</v>
      </c>
      <c r="P35" s="54"/>
      <c r="Q35" s="54"/>
      <c r="R35" s="54"/>
      <c r="S35" s="54">
        <v>2130510</v>
      </c>
      <c r="T35" s="54">
        <v>213505</v>
      </c>
      <c r="U35" s="54" t="s">
        <v>80</v>
      </c>
      <c r="V35" s="71">
        <f t="shared" ref="V35:V37" si="0">O35/60631.993</f>
        <v>0.0121552989359924</v>
      </c>
      <c r="W35" s="78"/>
      <c r="X35" s="79"/>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3" customFormat="1" ht="47" customHeight="1" spans="1:256">
      <c r="A36" s="54"/>
      <c r="B36" s="54"/>
      <c r="C36" s="54"/>
      <c r="D36" s="54"/>
      <c r="E36" s="54"/>
      <c r="F36" s="58"/>
      <c r="G36" s="58"/>
      <c r="H36" s="58"/>
      <c r="I36" s="58"/>
      <c r="J36" s="58"/>
      <c r="K36" s="58"/>
      <c r="L36" s="58"/>
      <c r="M36" s="54" t="s">
        <v>193</v>
      </c>
      <c r="N36" s="58"/>
      <c r="O36" s="54">
        <v>217</v>
      </c>
      <c r="P36" s="54"/>
      <c r="Q36" s="54"/>
      <c r="R36" s="54"/>
      <c r="S36" s="80">
        <v>2300255</v>
      </c>
      <c r="T36" s="54">
        <v>213505</v>
      </c>
      <c r="U36" s="54" t="s">
        <v>80</v>
      </c>
      <c r="V36" s="71">
        <f t="shared" si="0"/>
        <v>0.00357896861480374</v>
      </c>
      <c r="W36" s="78"/>
      <c r="X36" s="79"/>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3" customFormat="1" ht="47" customHeight="1" spans="1:256">
      <c r="A37" s="54"/>
      <c r="B37" s="54"/>
      <c r="C37" s="54"/>
      <c r="D37" s="54"/>
      <c r="E37" s="54"/>
      <c r="F37" s="58"/>
      <c r="G37" s="58"/>
      <c r="H37" s="58"/>
      <c r="I37" s="58"/>
      <c r="J37" s="58"/>
      <c r="K37" s="58"/>
      <c r="L37" s="58"/>
      <c r="M37" s="54" t="s">
        <v>194</v>
      </c>
      <c r="N37" s="58"/>
      <c r="O37" s="54"/>
      <c r="P37" s="54">
        <v>12.55</v>
      </c>
      <c r="Q37" s="54"/>
      <c r="R37" s="54"/>
      <c r="S37" s="80">
        <v>2130199</v>
      </c>
      <c r="T37" s="54">
        <v>213505</v>
      </c>
      <c r="U37" s="54" t="s">
        <v>80</v>
      </c>
      <c r="V37" s="71">
        <f t="shared" ref="V37:V41" si="1">P37/60631.993</f>
        <v>0.000206986433713304</v>
      </c>
      <c r="W37" s="78"/>
      <c r="X37" s="79"/>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row r="38" s="3" customFormat="1" ht="47" customHeight="1" spans="1:256">
      <c r="A38" s="54"/>
      <c r="B38" s="54"/>
      <c r="C38" s="54"/>
      <c r="D38" s="54"/>
      <c r="E38" s="54"/>
      <c r="F38" s="58"/>
      <c r="G38" s="58"/>
      <c r="H38" s="58"/>
      <c r="I38" s="58"/>
      <c r="J38" s="58"/>
      <c r="K38" s="58"/>
      <c r="L38" s="58"/>
      <c r="M38" s="54" t="s">
        <v>195</v>
      </c>
      <c r="N38" s="58"/>
      <c r="O38" s="54"/>
      <c r="P38" s="54">
        <v>110.8</v>
      </c>
      <c r="Q38" s="54"/>
      <c r="R38" s="54"/>
      <c r="S38" s="80">
        <v>2130316</v>
      </c>
      <c r="T38" s="54">
        <v>213505</v>
      </c>
      <c r="U38" s="54" t="s">
        <v>80</v>
      </c>
      <c r="V38" s="71">
        <f t="shared" si="1"/>
        <v>0.0018274180761302</v>
      </c>
      <c r="W38" s="78"/>
      <c r="X38" s="79"/>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row>
    <row r="39" s="3" customFormat="1" ht="47" customHeight="1" spans="1:256">
      <c r="A39" s="54"/>
      <c r="B39" s="54"/>
      <c r="C39" s="54"/>
      <c r="D39" s="54"/>
      <c r="E39" s="54"/>
      <c r="F39" s="58"/>
      <c r="G39" s="58"/>
      <c r="H39" s="58"/>
      <c r="I39" s="58"/>
      <c r="J39" s="58"/>
      <c r="K39" s="58"/>
      <c r="L39" s="58"/>
      <c r="M39" s="54" t="s">
        <v>196</v>
      </c>
      <c r="N39" s="58"/>
      <c r="O39" s="54"/>
      <c r="P39" s="54">
        <v>1.2</v>
      </c>
      <c r="Q39" s="54"/>
      <c r="R39" s="54"/>
      <c r="S39" s="65">
        <v>2130699</v>
      </c>
      <c r="T39" s="54">
        <v>213505</v>
      </c>
      <c r="U39" s="54" t="s">
        <v>80</v>
      </c>
      <c r="V39" s="71">
        <f t="shared" si="1"/>
        <v>1.97915315104354e-5</v>
      </c>
      <c r="W39" s="78"/>
      <c r="X39" s="79"/>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row>
    <row r="40" s="3" customFormat="1" ht="38" customHeight="1" spans="1:256">
      <c r="A40" s="54"/>
      <c r="B40" s="54"/>
      <c r="C40" s="54"/>
      <c r="D40" s="54"/>
      <c r="E40" s="54"/>
      <c r="F40" s="58"/>
      <c r="G40" s="58"/>
      <c r="H40" s="58"/>
      <c r="I40" s="58"/>
      <c r="J40" s="58"/>
      <c r="K40" s="58"/>
      <c r="L40" s="58"/>
      <c r="M40" s="54" t="s">
        <v>197</v>
      </c>
      <c r="N40" s="58"/>
      <c r="O40" s="54">
        <v>539.97</v>
      </c>
      <c r="P40" s="54"/>
      <c r="Q40" s="54"/>
      <c r="R40" s="54"/>
      <c r="S40" s="80">
        <v>2130299</v>
      </c>
      <c r="T40" s="54">
        <v>2130505</v>
      </c>
      <c r="U40" s="54" t="s">
        <v>80</v>
      </c>
      <c r="V40" s="71">
        <f>O40/60631.993</f>
        <v>0.00890569439140818</v>
      </c>
      <c r="W40" s="78"/>
      <c r="X40" s="79"/>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row>
    <row r="41" s="3" customFormat="1" ht="38" customHeight="1" spans="1:256">
      <c r="A41" s="54"/>
      <c r="B41" s="54"/>
      <c r="C41" s="54"/>
      <c r="D41" s="54"/>
      <c r="E41" s="54"/>
      <c r="F41" s="58"/>
      <c r="G41" s="58"/>
      <c r="H41" s="58"/>
      <c r="I41" s="58"/>
      <c r="J41" s="58"/>
      <c r="K41" s="58"/>
      <c r="L41" s="58"/>
      <c r="M41" s="54" t="s">
        <v>198</v>
      </c>
      <c r="N41" s="58"/>
      <c r="O41" s="54"/>
      <c r="P41" s="54">
        <v>31</v>
      </c>
      <c r="Q41" s="54"/>
      <c r="R41" s="54"/>
      <c r="S41" s="81">
        <v>2300224</v>
      </c>
      <c r="T41" s="54">
        <v>213505</v>
      </c>
      <c r="U41" s="54" t="s">
        <v>80</v>
      </c>
      <c r="V41" s="71">
        <f t="shared" si="1"/>
        <v>0.000511281230686248</v>
      </c>
      <c r="W41" s="78"/>
      <c r="X41" s="79"/>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row>
    <row r="42" s="3" customFormat="1" ht="65" customHeight="1" spans="1:256">
      <c r="A42" s="54"/>
      <c r="B42" s="54"/>
      <c r="C42" s="54"/>
      <c r="D42" s="54"/>
      <c r="E42" s="54"/>
      <c r="F42" s="59"/>
      <c r="G42" s="59"/>
      <c r="H42" s="59"/>
      <c r="I42" s="59"/>
      <c r="J42" s="59"/>
      <c r="K42" s="59"/>
      <c r="L42" s="59"/>
      <c r="M42" s="54" t="s">
        <v>199</v>
      </c>
      <c r="N42" s="59"/>
      <c r="O42" s="54"/>
      <c r="P42" s="54"/>
      <c r="Q42" s="54"/>
      <c r="R42" s="54">
        <f>106.2078+124.55</f>
        <v>230.7578</v>
      </c>
      <c r="S42" s="54">
        <v>213505</v>
      </c>
      <c r="T42" s="54">
        <v>213505</v>
      </c>
      <c r="U42" s="54" t="s">
        <v>73</v>
      </c>
      <c r="V42" s="54"/>
      <c r="W42" s="82"/>
      <c r="X42" s="83"/>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row>
    <row r="43" s="3" customFormat="1" ht="36" customHeight="1" spans="1:256">
      <c r="A43" s="60">
        <v>28</v>
      </c>
      <c r="B43" s="54" t="s">
        <v>200</v>
      </c>
      <c r="C43" s="54" t="s">
        <v>201</v>
      </c>
      <c r="D43" s="57" t="s">
        <v>172</v>
      </c>
      <c r="E43" s="57" t="s">
        <v>84</v>
      </c>
      <c r="F43" s="54" t="s">
        <v>69</v>
      </c>
      <c r="G43" s="56" t="s">
        <v>202</v>
      </c>
      <c r="H43" s="54" t="s">
        <v>71</v>
      </c>
      <c r="I43" s="54"/>
      <c r="J43" s="54"/>
      <c r="K43" s="54"/>
      <c r="L43" s="54">
        <v>2000</v>
      </c>
      <c r="M43" s="61" t="s">
        <v>79</v>
      </c>
      <c r="N43" s="54">
        <v>3800</v>
      </c>
      <c r="O43" s="62">
        <v>141.08</v>
      </c>
      <c r="P43" s="63"/>
      <c r="Q43" s="54"/>
      <c r="R43" s="54"/>
      <c r="S43" s="80">
        <v>2130310</v>
      </c>
      <c r="T43" s="54">
        <v>213505</v>
      </c>
      <c r="U43" s="54" t="s">
        <v>80</v>
      </c>
      <c r="V43" s="71">
        <f>O43/60631.993</f>
        <v>0.00232682438791019</v>
      </c>
      <c r="W43" s="76">
        <v>43739</v>
      </c>
      <c r="X43" s="77"/>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row>
    <row r="44" s="3" customFormat="1" ht="36" customHeight="1" spans="1:256">
      <c r="A44" s="60"/>
      <c r="B44" s="54"/>
      <c r="C44" s="54"/>
      <c r="D44" s="58"/>
      <c r="E44" s="58"/>
      <c r="F44" s="54"/>
      <c r="G44" s="56"/>
      <c r="H44" s="54"/>
      <c r="I44" s="54"/>
      <c r="J44" s="54"/>
      <c r="K44" s="54"/>
      <c r="L44" s="54"/>
      <c r="M44" s="61" t="s">
        <v>79</v>
      </c>
      <c r="N44" s="54"/>
      <c r="O44" s="62">
        <v>515</v>
      </c>
      <c r="P44" s="63"/>
      <c r="Q44" s="54"/>
      <c r="R44" s="54"/>
      <c r="S44" s="80">
        <v>2130314</v>
      </c>
      <c r="T44" s="54">
        <v>213505</v>
      </c>
      <c r="U44" s="54" t="s">
        <v>80</v>
      </c>
      <c r="V44" s="71">
        <f t="shared" ref="V44:V49" si="2">O44/60631.993</f>
        <v>0.00849386560656187</v>
      </c>
      <c r="W44" s="78"/>
      <c r="X44" s="79"/>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row>
    <row r="45" s="3" customFormat="1" ht="36" customHeight="1" spans="1:256">
      <c r="A45" s="60"/>
      <c r="B45" s="54"/>
      <c r="C45" s="54"/>
      <c r="D45" s="58"/>
      <c r="E45" s="58"/>
      <c r="F45" s="54"/>
      <c r="G45" s="56"/>
      <c r="H45" s="54"/>
      <c r="I45" s="54"/>
      <c r="J45" s="54"/>
      <c r="K45" s="54"/>
      <c r="L45" s="54"/>
      <c r="M45" s="61" t="s">
        <v>203</v>
      </c>
      <c r="N45" s="54"/>
      <c r="O45" s="62">
        <v>509</v>
      </c>
      <c r="P45" s="63"/>
      <c r="Q45" s="54"/>
      <c r="R45" s="54"/>
      <c r="S45" s="80">
        <v>2130199</v>
      </c>
      <c r="T45" s="54">
        <v>213505</v>
      </c>
      <c r="U45" s="54" t="s">
        <v>80</v>
      </c>
      <c r="V45" s="71">
        <f t="shared" si="2"/>
        <v>0.00839490794900969</v>
      </c>
      <c r="W45" s="78"/>
      <c r="X45" s="79"/>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row>
    <row r="46" s="3" customFormat="1" ht="36" customHeight="1" spans="1:256">
      <c r="A46" s="60"/>
      <c r="B46" s="54"/>
      <c r="C46" s="54"/>
      <c r="D46" s="58"/>
      <c r="E46" s="58"/>
      <c r="F46" s="54"/>
      <c r="G46" s="56"/>
      <c r="H46" s="54"/>
      <c r="I46" s="54"/>
      <c r="J46" s="54"/>
      <c r="K46" s="54"/>
      <c r="L46" s="54"/>
      <c r="M46" s="61" t="s">
        <v>204</v>
      </c>
      <c r="N46" s="54"/>
      <c r="O46" s="64">
        <v>875.31</v>
      </c>
      <c r="P46" s="63"/>
      <c r="Q46" s="54"/>
      <c r="R46" s="54"/>
      <c r="S46" s="80">
        <v>2130299</v>
      </c>
      <c r="T46" s="54">
        <v>213505</v>
      </c>
      <c r="U46" s="54" t="s">
        <v>80</v>
      </c>
      <c r="V46" s="71">
        <f t="shared" si="2"/>
        <v>0.0144364378719994</v>
      </c>
      <c r="W46" s="78"/>
      <c r="X46" s="79"/>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row>
    <row r="47" s="3" customFormat="1" ht="36" customHeight="1" spans="1:256">
      <c r="A47" s="60"/>
      <c r="B47" s="54"/>
      <c r="C47" s="54"/>
      <c r="D47" s="58"/>
      <c r="E47" s="58"/>
      <c r="F47" s="54"/>
      <c r="G47" s="56"/>
      <c r="H47" s="54"/>
      <c r="I47" s="54"/>
      <c r="J47" s="54"/>
      <c r="K47" s="54"/>
      <c r="L47" s="54"/>
      <c r="M47" s="61" t="s">
        <v>193</v>
      </c>
      <c r="N47" s="54"/>
      <c r="O47" s="64">
        <v>766.37</v>
      </c>
      <c r="P47" s="63"/>
      <c r="Q47" s="54"/>
      <c r="R47" s="54"/>
      <c r="S47" s="80">
        <v>2300255</v>
      </c>
      <c r="T47" s="54">
        <v>213505</v>
      </c>
      <c r="U47" s="54" t="s">
        <v>80</v>
      </c>
      <c r="V47" s="71">
        <f t="shared" si="2"/>
        <v>0.0126396966697103</v>
      </c>
      <c r="W47" s="78"/>
      <c r="X47" s="79"/>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row>
    <row r="48" s="3" customFormat="1" ht="36" customHeight="1" spans="1:256">
      <c r="A48" s="60"/>
      <c r="B48" s="54"/>
      <c r="C48" s="54"/>
      <c r="D48" s="58"/>
      <c r="E48" s="58"/>
      <c r="F48" s="54"/>
      <c r="G48" s="56"/>
      <c r="H48" s="54"/>
      <c r="I48" s="54"/>
      <c r="J48" s="54"/>
      <c r="K48" s="54"/>
      <c r="L48" s="54"/>
      <c r="M48" s="61" t="s">
        <v>205</v>
      </c>
      <c r="N48" s="54"/>
      <c r="O48" s="64">
        <v>88</v>
      </c>
      <c r="P48" s="63"/>
      <c r="Q48" s="54"/>
      <c r="R48" s="54"/>
      <c r="S48" s="80">
        <v>2130199</v>
      </c>
      <c r="T48" s="54">
        <v>213505</v>
      </c>
      <c r="U48" s="54" t="s">
        <v>80</v>
      </c>
      <c r="V48" s="71">
        <f t="shared" si="2"/>
        <v>0.00145137897743193</v>
      </c>
      <c r="W48" s="78"/>
      <c r="X48" s="79"/>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row>
    <row r="49" s="3" customFormat="1" ht="36" customHeight="1" spans="1:256">
      <c r="A49" s="60"/>
      <c r="B49" s="54"/>
      <c r="C49" s="54"/>
      <c r="D49" s="58"/>
      <c r="E49" s="58"/>
      <c r="F49" s="54"/>
      <c r="G49" s="56"/>
      <c r="H49" s="54"/>
      <c r="I49" s="54"/>
      <c r="J49" s="54"/>
      <c r="K49" s="54"/>
      <c r="L49" s="54"/>
      <c r="M49" s="61" t="s">
        <v>206</v>
      </c>
      <c r="N49" s="54"/>
      <c r="O49" s="64">
        <v>60</v>
      </c>
      <c r="P49" s="63"/>
      <c r="Q49" s="54"/>
      <c r="R49" s="54"/>
      <c r="S49" s="80">
        <v>2070904</v>
      </c>
      <c r="T49" s="54">
        <v>213505</v>
      </c>
      <c r="U49" s="54" t="s">
        <v>80</v>
      </c>
      <c r="V49" s="71">
        <f t="shared" si="2"/>
        <v>0.000989576575521771</v>
      </c>
      <c r="W49" s="78"/>
      <c r="X49" s="79"/>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row>
    <row r="50" s="3" customFormat="1" ht="36" customHeight="1" spans="1:256">
      <c r="A50" s="60"/>
      <c r="B50" s="54"/>
      <c r="C50" s="54"/>
      <c r="D50" s="58"/>
      <c r="E50" s="58"/>
      <c r="F50" s="54"/>
      <c r="G50" s="56"/>
      <c r="H50" s="54"/>
      <c r="I50" s="54"/>
      <c r="J50" s="54"/>
      <c r="K50" s="54"/>
      <c r="L50" s="54"/>
      <c r="M50" s="61" t="s">
        <v>207</v>
      </c>
      <c r="N50" s="54"/>
      <c r="O50" s="63"/>
      <c r="P50" s="64">
        <v>13.94</v>
      </c>
      <c r="Q50" s="54"/>
      <c r="R50" s="54"/>
      <c r="S50" s="80">
        <v>2296002</v>
      </c>
      <c r="T50" s="54">
        <v>213505</v>
      </c>
      <c r="U50" s="54" t="s">
        <v>80</v>
      </c>
      <c r="V50" s="71">
        <f>P50/60631.993</f>
        <v>0.000229911624379558</v>
      </c>
      <c r="W50" s="78"/>
      <c r="X50" s="79"/>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row>
    <row r="51" s="3" customFormat="1" ht="36" customHeight="1" spans="1:256">
      <c r="A51" s="60"/>
      <c r="B51" s="54"/>
      <c r="C51" s="54"/>
      <c r="D51" s="58"/>
      <c r="E51" s="58"/>
      <c r="F51" s="54"/>
      <c r="G51" s="56"/>
      <c r="H51" s="54"/>
      <c r="I51" s="54"/>
      <c r="J51" s="54"/>
      <c r="K51" s="54"/>
      <c r="L51" s="54"/>
      <c r="M51" s="61" t="s">
        <v>208</v>
      </c>
      <c r="N51" s="54"/>
      <c r="O51" s="63"/>
      <c r="P51" s="64">
        <v>8.37</v>
      </c>
      <c r="Q51" s="54"/>
      <c r="R51" s="54"/>
      <c r="S51" s="80">
        <v>2130299</v>
      </c>
      <c r="T51" s="54">
        <v>213505</v>
      </c>
      <c r="U51" s="54" t="s">
        <v>80</v>
      </c>
      <c r="V51" s="71">
        <f t="shared" ref="V51:V65" si="3">P51/60631.993</f>
        <v>0.000138045932285287</v>
      </c>
      <c r="W51" s="78"/>
      <c r="X51" s="79"/>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row>
    <row r="52" s="3" customFormat="1" ht="36" customHeight="1" spans="1:256">
      <c r="A52" s="60"/>
      <c r="B52" s="54"/>
      <c r="C52" s="54"/>
      <c r="D52" s="58"/>
      <c r="E52" s="58"/>
      <c r="F52" s="54"/>
      <c r="G52" s="56"/>
      <c r="H52" s="54"/>
      <c r="I52" s="54"/>
      <c r="J52" s="54"/>
      <c r="K52" s="54"/>
      <c r="L52" s="54"/>
      <c r="M52" s="61" t="s">
        <v>208</v>
      </c>
      <c r="N52" s="54"/>
      <c r="O52" s="63"/>
      <c r="P52" s="64">
        <v>58.83</v>
      </c>
      <c r="Q52" s="54"/>
      <c r="R52" s="54"/>
      <c r="S52" s="80">
        <v>2130299</v>
      </c>
      <c r="T52" s="54">
        <v>213505</v>
      </c>
      <c r="U52" s="54" t="s">
        <v>80</v>
      </c>
      <c r="V52" s="71">
        <f t="shared" si="3"/>
        <v>0.000970279832299096</v>
      </c>
      <c r="W52" s="78"/>
      <c r="X52" s="79"/>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row>
    <row r="53" s="3" customFormat="1" ht="36" customHeight="1" spans="1:256">
      <c r="A53" s="60"/>
      <c r="B53" s="54"/>
      <c r="C53" s="54"/>
      <c r="D53" s="58"/>
      <c r="E53" s="58"/>
      <c r="F53" s="54"/>
      <c r="G53" s="56"/>
      <c r="H53" s="54"/>
      <c r="I53" s="54"/>
      <c r="J53" s="54"/>
      <c r="K53" s="54"/>
      <c r="L53" s="54"/>
      <c r="M53" s="61" t="s">
        <v>209</v>
      </c>
      <c r="N53" s="54"/>
      <c r="O53" s="63"/>
      <c r="P53" s="64">
        <v>18.96</v>
      </c>
      <c r="Q53" s="54"/>
      <c r="R53" s="54"/>
      <c r="S53" s="80">
        <v>2130106</v>
      </c>
      <c r="T53" s="54">
        <v>213505</v>
      </c>
      <c r="U53" s="54" t="s">
        <v>80</v>
      </c>
      <c r="V53" s="71">
        <f t="shared" si="3"/>
        <v>0.00031270619786488</v>
      </c>
      <c r="W53" s="78"/>
      <c r="X53" s="79"/>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row>
    <row r="54" s="3" customFormat="1" ht="36" customHeight="1" spans="1:256">
      <c r="A54" s="60"/>
      <c r="B54" s="54"/>
      <c r="C54" s="54"/>
      <c r="D54" s="58"/>
      <c r="E54" s="58"/>
      <c r="F54" s="54"/>
      <c r="G54" s="56"/>
      <c r="H54" s="54"/>
      <c r="I54" s="54"/>
      <c r="J54" s="54"/>
      <c r="K54" s="54"/>
      <c r="L54" s="54"/>
      <c r="M54" s="61" t="s">
        <v>194</v>
      </c>
      <c r="N54" s="54"/>
      <c r="O54" s="63"/>
      <c r="P54" s="64">
        <v>28</v>
      </c>
      <c r="Q54" s="54"/>
      <c r="R54" s="54"/>
      <c r="S54" s="80">
        <v>2130199</v>
      </c>
      <c r="T54" s="54">
        <v>213505</v>
      </c>
      <c r="U54" s="54" t="s">
        <v>80</v>
      </c>
      <c r="V54" s="71">
        <f t="shared" si="3"/>
        <v>0.00046180240191016</v>
      </c>
      <c r="W54" s="78"/>
      <c r="X54" s="79"/>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row>
    <row r="55" s="3" customFormat="1" ht="36" customHeight="1" spans="1:256">
      <c r="A55" s="60"/>
      <c r="B55" s="54"/>
      <c r="C55" s="54"/>
      <c r="D55" s="58"/>
      <c r="E55" s="58"/>
      <c r="F55" s="54"/>
      <c r="G55" s="56"/>
      <c r="H55" s="54"/>
      <c r="I55" s="54"/>
      <c r="J55" s="54"/>
      <c r="K55" s="54"/>
      <c r="L55" s="54"/>
      <c r="M55" s="61" t="s">
        <v>194</v>
      </c>
      <c r="N55" s="54"/>
      <c r="O55" s="63"/>
      <c r="P55" s="64">
        <v>28</v>
      </c>
      <c r="Q55" s="54"/>
      <c r="R55" s="54"/>
      <c r="S55" s="80">
        <v>2130199</v>
      </c>
      <c r="T55" s="54">
        <v>213505</v>
      </c>
      <c r="U55" s="54" t="s">
        <v>80</v>
      </c>
      <c r="V55" s="71">
        <f t="shared" si="3"/>
        <v>0.00046180240191016</v>
      </c>
      <c r="W55" s="78"/>
      <c r="X55" s="79"/>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row>
    <row r="56" s="3" customFormat="1" ht="36" customHeight="1" spans="1:256">
      <c r="A56" s="60"/>
      <c r="B56" s="54"/>
      <c r="C56" s="54"/>
      <c r="D56" s="58"/>
      <c r="E56" s="58"/>
      <c r="F56" s="54"/>
      <c r="G56" s="56"/>
      <c r="H56" s="54"/>
      <c r="I56" s="54"/>
      <c r="J56" s="54"/>
      <c r="K56" s="54"/>
      <c r="L56" s="54"/>
      <c r="M56" s="61" t="s">
        <v>194</v>
      </c>
      <c r="N56" s="54"/>
      <c r="O56" s="63"/>
      <c r="P56" s="64">
        <v>97.45</v>
      </c>
      <c r="Q56" s="54"/>
      <c r="R56" s="54"/>
      <c r="S56" s="80">
        <v>2130199</v>
      </c>
      <c r="T56" s="54">
        <v>213505</v>
      </c>
      <c r="U56" s="54" t="s">
        <v>80</v>
      </c>
      <c r="V56" s="71">
        <f t="shared" si="3"/>
        <v>0.00160723728807661</v>
      </c>
      <c r="W56" s="78"/>
      <c r="X56" s="79"/>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row>
    <row r="57" s="3" customFormat="1" ht="36" customHeight="1" spans="1:256">
      <c r="A57" s="60"/>
      <c r="B57" s="54"/>
      <c r="C57" s="54"/>
      <c r="D57" s="58"/>
      <c r="E57" s="58"/>
      <c r="F57" s="54"/>
      <c r="G57" s="56"/>
      <c r="H57" s="54"/>
      <c r="I57" s="54"/>
      <c r="J57" s="54"/>
      <c r="K57" s="54"/>
      <c r="L57" s="54"/>
      <c r="M57" s="61" t="s">
        <v>194</v>
      </c>
      <c r="N57" s="54"/>
      <c r="O57" s="63"/>
      <c r="P57" s="64">
        <v>8.35</v>
      </c>
      <c r="Q57" s="54"/>
      <c r="R57" s="54"/>
      <c r="S57" s="80">
        <v>2130108</v>
      </c>
      <c r="T57" s="54">
        <v>213505</v>
      </c>
      <c r="U57" s="54" t="s">
        <v>80</v>
      </c>
      <c r="V57" s="71">
        <f t="shared" si="3"/>
        <v>0.00013771607342678</v>
      </c>
      <c r="W57" s="78"/>
      <c r="X57" s="79"/>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row>
    <row r="58" s="3" customFormat="1" ht="36" customHeight="1" spans="1:256">
      <c r="A58" s="60"/>
      <c r="B58" s="54"/>
      <c r="C58" s="54"/>
      <c r="D58" s="58"/>
      <c r="E58" s="58"/>
      <c r="F58" s="54"/>
      <c r="G58" s="56"/>
      <c r="H58" s="54"/>
      <c r="I58" s="54"/>
      <c r="J58" s="54"/>
      <c r="K58" s="54"/>
      <c r="L58" s="54"/>
      <c r="M58" s="61" t="s">
        <v>195</v>
      </c>
      <c r="N58" s="54"/>
      <c r="O58" s="63"/>
      <c r="P58" s="64">
        <v>187.2</v>
      </c>
      <c r="Q58" s="54"/>
      <c r="R58" s="54"/>
      <c r="S58" s="80">
        <v>2130316</v>
      </c>
      <c r="T58" s="54">
        <v>213505</v>
      </c>
      <c r="U58" s="54" t="s">
        <v>80</v>
      </c>
      <c r="V58" s="71">
        <f t="shared" si="3"/>
        <v>0.00308747891562793</v>
      </c>
      <c r="W58" s="78"/>
      <c r="X58" s="79"/>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row>
    <row r="59" s="3" customFormat="1" ht="36" customHeight="1" spans="1:256">
      <c r="A59" s="60"/>
      <c r="B59" s="54"/>
      <c r="C59" s="54"/>
      <c r="D59" s="58"/>
      <c r="E59" s="58"/>
      <c r="F59" s="54"/>
      <c r="G59" s="56"/>
      <c r="H59" s="54"/>
      <c r="I59" s="54"/>
      <c r="J59" s="54"/>
      <c r="K59" s="54"/>
      <c r="L59" s="54"/>
      <c r="M59" s="61" t="s">
        <v>195</v>
      </c>
      <c r="N59" s="54"/>
      <c r="O59" s="63"/>
      <c r="P59" s="64">
        <v>16.73</v>
      </c>
      <c r="Q59" s="54"/>
      <c r="R59" s="54"/>
      <c r="S59" s="80">
        <v>2130316</v>
      </c>
      <c r="T59" s="54">
        <v>213505</v>
      </c>
      <c r="U59" s="54" t="s">
        <v>80</v>
      </c>
      <c r="V59" s="71">
        <f t="shared" si="3"/>
        <v>0.000275926935141321</v>
      </c>
      <c r="W59" s="78"/>
      <c r="X59" s="79"/>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row>
    <row r="60" s="3" customFormat="1" ht="36" customHeight="1" spans="1:256">
      <c r="A60" s="60"/>
      <c r="B60" s="54"/>
      <c r="C60" s="54"/>
      <c r="D60" s="58"/>
      <c r="E60" s="58"/>
      <c r="F60" s="54"/>
      <c r="G60" s="56"/>
      <c r="H60" s="54"/>
      <c r="I60" s="54"/>
      <c r="J60" s="54"/>
      <c r="K60" s="54"/>
      <c r="L60" s="54"/>
      <c r="M60" s="61" t="s">
        <v>194</v>
      </c>
      <c r="N60" s="54"/>
      <c r="O60" s="63"/>
      <c r="P60" s="64">
        <v>44</v>
      </c>
      <c r="Q60" s="54"/>
      <c r="R60" s="54"/>
      <c r="S60" s="65">
        <v>2130199</v>
      </c>
      <c r="T60" s="54">
        <v>213505</v>
      </c>
      <c r="U60" s="54" t="s">
        <v>80</v>
      </c>
      <c r="V60" s="71">
        <f t="shared" si="3"/>
        <v>0.000725689488715965</v>
      </c>
      <c r="W60" s="78"/>
      <c r="X60" s="79"/>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row>
    <row r="61" s="3" customFormat="1" ht="36" customHeight="1" spans="1:256">
      <c r="A61" s="60"/>
      <c r="B61" s="54"/>
      <c r="C61" s="54"/>
      <c r="D61" s="58"/>
      <c r="E61" s="58"/>
      <c r="F61" s="54"/>
      <c r="G61" s="56"/>
      <c r="H61" s="54"/>
      <c r="I61" s="54"/>
      <c r="J61" s="54"/>
      <c r="K61" s="54"/>
      <c r="L61" s="54"/>
      <c r="M61" s="65" t="s">
        <v>196</v>
      </c>
      <c r="N61" s="54"/>
      <c r="O61" s="63"/>
      <c r="P61" s="64">
        <v>19.1896</v>
      </c>
      <c r="Q61" s="54"/>
      <c r="R61" s="54"/>
      <c r="S61" s="65">
        <v>2130699</v>
      </c>
      <c r="T61" s="54">
        <v>213505</v>
      </c>
      <c r="U61" s="54" t="s">
        <v>80</v>
      </c>
      <c r="V61" s="71">
        <f t="shared" si="3"/>
        <v>0.000316492977560543</v>
      </c>
      <c r="W61" s="78"/>
      <c r="X61" s="79"/>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row>
    <row r="62" s="3" customFormat="1" ht="36" customHeight="1" spans="1:256">
      <c r="A62" s="60"/>
      <c r="B62" s="54"/>
      <c r="C62" s="54"/>
      <c r="D62" s="58"/>
      <c r="E62" s="58"/>
      <c r="F62" s="54"/>
      <c r="G62" s="56"/>
      <c r="H62" s="54"/>
      <c r="I62" s="54"/>
      <c r="J62" s="54"/>
      <c r="K62" s="54"/>
      <c r="L62" s="54"/>
      <c r="M62" s="65" t="s">
        <v>196</v>
      </c>
      <c r="N62" s="54"/>
      <c r="O62" s="63"/>
      <c r="P62" s="64">
        <v>107.2204</v>
      </c>
      <c r="Q62" s="54"/>
      <c r="R62" s="54"/>
      <c r="S62" s="65">
        <v>2130699</v>
      </c>
      <c r="T62" s="54">
        <v>213505</v>
      </c>
      <c r="U62" s="54" t="s">
        <v>80</v>
      </c>
      <c r="V62" s="71">
        <f t="shared" si="3"/>
        <v>0.00176837993763458</v>
      </c>
      <c r="W62" s="78"/>
      <c r="X62" s="79"/>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row>
    <row r="63" s="3" customFormat="1" ht="36" customHeight="1" spans="1:256">
      <c r="A63" s="60"/>
      <c r="B63" s="54"/>
      <c r="C63" s="54"/>
      <c r="D63" s="58"/>
      <c r="E63" s="58"/>
      <c r="F63" s="54"/>
      <c r="G63" s="56"/>
      <c r="H63" s="54"/>
      <c r="I63" s="54"/>
      <c r="J63" s="54"/>
      <c r="K63" s="54"/>
      <c r="L63" s="54"/>
      <c r="M63" s="54" t="s">
        <v>198</v>
      </c>
      <c r="N63" s="54"/>
      <c r="O63" s="63"/>
      <c r="P63" s="64">
        <v>159</v>
      </c>
      <c r="Q63" s="54"/>
      <c r="R63" s="54"/>
      <c r="S63" s="81">
        <v>2300224</v>
      </c>
      <c r="T63" s="54">
        <v>213505</v>
      </c>
      <c r="U63" s="54" t="s">
        <v>80</v>
      </c>
      <c r="V63" s="71">
        <f t="shared" si="3"/>
        <v>0.00262237792513269</v>
      </c>
      <c r="W63" s="78"/>
      <c r="X63" s="79"/>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row>
    <row r="64" s="3" customFormat="1" ht="36" customHeight="1" spans="1:256">
      <c r="A64" s="60"/>
      <c r="B64" s="54"/>
      <c r="C64" s="54"/>
      <c r="D64" s="58"/>
      <c r="E64" s="58"/>
      <c r="F64" s="54"/>
      <c r="G64" s="56"/>
      <c r="H64" s="54"/>
      <c r="I64" s="54"/>
      <c r="J64" s="54"/>
      <c r="K64" s="54"/>
      <c r="L64" s="54"/>
      <c r="M64" s="54" t="s">
        <v>198</v>
      </c>
      <c r="N64" s="54"/>
      <c r="O64" s="63"/>
      <c r="P64" s="64">
        <v>8</v>
      </c>
      <c r="Q64" s="54"/>
      <c r="R64" s="54"/>
      <c r="S64" s="81">
        <v>2300224</v>
      </c>
      <c r="T64" s="54">
        <v>213505</v>
      </c>
      <c r="U64" s="54" t="s">
        <v>80</v>
      </c>
      <c r="V64" s="71">
        <f t="shared" si="3"/>
        <v>0.000131943543402903</v>
      </c>
      <c r="W64" s="78"/>
      <c r="X64" s="79"/>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row>
    <row r="65" s="3" customFormat="1" ht="36" customHeight="1" spans="1:256">
      <c r="A65" s="60"/>
      <c r="B65" s="54"/>
      <c r="C65" s="54"/>
      <c r="D65" s="59"/>
      <c r="E65" s="59"/>
      <c r="F65" s="54"/>
      <c r="G65" s="56"/>
      <c r="H65" s="54"/>
      <c r="I65" s="54"/>
      <c r="J65" s="54"/>
      <c r="K65" s="54"/>
      <c r="L65" s="54"/>
      <c r="M65" s="54" t="s">
        <v>198</v>
      </c>
      <c r="N65" s="54"/>
      <c r="O65" s="63"/>
      <c r="P65" s="64">
        <v>42</v>
      </c>
      <c r="Q65" s="54"/>
      <c r="R65" s="54"/>
      <c r="S65" s="81">
        <v>2300224</v>
      </c>
      <c r="T65" s="54">
        <v>213505</v>
      </c>
      <c r="U65" s="54" t="s">
        <v>80</v>
      </c>
      <c r="V65" s="71">
        <f t="shared" si="3"/>
        <v>0.00069270360286524</v>
      </c>
      <c r="W65" s="78"/>
      <c r="X65" s="83"/>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row>
    <row r="66" s="3" customFormat="1" ht="159" customHeight="1" spans="1:256">
      <c r="A66" s="54">
        <v>29</v>
      </c>
      <c r="B66" s="54" t="s">
        <v>210</v>
      </c>
      <c r="C66" s="54" t="s">
        <v>211</v>
      </c>
      <c r="D66" s="54" t="s">
        <v>212</v>
      </c>
      <c r="E66" s="54" t="s">
        <v>191</v>
      </c>
      <c r="F66" s="54" t="s">
        <v>69</v>
      </c>
      <c r="G66" s="56" t="s">
        <v>213</v>
      </c>
      <c r="H66" s="54" t="s">
        <v>71</v>
      </c>
      <c r="I66" s="54"/>
      <c r="J66" s="54"/>
      <c r="K66" s="54"/>
      <c r="L66" s="54">
        <v>6912</v>
      </c>
      <c r="M66" s="54" t="s">
        <v>72</v>
      </c>
      <c r="N66" s="54">
        <v>2509.31</v>
      </c>
      <c r="O66" s="54">
        <v>2509.31</v>
      </c>
      <c r="P66" s="54"/>
      <c r="Q66" s="54"/>
      <c r="R66" s="54"/>
      <c r="S66" s="54">
        <v>213505</v>
      </c>
      <c r="T66" s="54">
        <v>213505</v>
      </c>
      <c r="U66" s="54" t="s">
        <v>73</v>
      </c>
      <c r="V66" s="54"/>
      <c r="W66" s="69">
        <v>43678</v>
      </c>
      <c r="X66" s="70"/>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row>
    <row r="67" s="3" customFormat="1" ht="70" customHeight="1" spans="1:256">
      <c r="A67" s="54">
        <v>30</v>
      </c>
      <c r="B67" s="54" t="s">
        <v>214</v>
      </c>
      <c r="C67" s="54" t="s">
        <v>215</v>
      </c>
      <c r="D67" s="54" t="s">
        <v>134</v>
      </c>
      <c r="E67" s="54" t="s">
        <v>84</v>
      </c>
      <c r="F67" s="54" t="s">
        <v>135</v>
      </c>
      <c r="G67" s="84" t="s">
        <v>216</v>
      </c>
      <c r="H67" s="54" t="s">
        <v>71</v>
      </c>
      <c r="I67" s="54"/>
      <c r="J67" s="54"/>
      <c r="K67" s="54"/>
      <c r="L67" s="54">
        <v>125</v>
      </c>
      <c r="M67" s="54" t="s">
        <v>79</v>
      </c>
      <c r="N67" s="54">
        <v>530.6</v>
      </c>
      <c r="O67" s="54">
        <v>530.6</v>
      </c>
      <c r="P67" s="54"/>
      <c r="Q67" s="54"/>
      <c r="R67" s="54"/>
      <c r="S67" s="61">
        <v>2130310</v>
      </c>
      <c r="T67" s="61">
        <v>2130505</v>
      </c>
      <c r="U67" s="54" t="s">
        <v>73</v>
      </c>
      <c r="V67" s="54"/>
      <c r="W67" s="69">
        <v>43678</v>
      </c>
      <c r="X67" s="70"/>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row>
    <row r="68" s="3" customFormat="1" ht="98" customHeight="1" spans="1:256">
      <c r="A68" s="54">
        <v>31</v>
      </c>
      <c r="B68" s="54" t="s">
        <v>217</v>
      </c>
      <c r="C68" s="54" t="s">
        <v>218</v>
      </c>
      <c r="D68" s="54" t="s">
        <v>185</v>
      </c>
      <c r="E68" s="54" t="s">
        <v>191</v>
      </c>
      <c r="F68" s="54" t="s">
        <v>187</v>
      </c>
      <c r="G68" s="56" t="s">
        <v>219</v>
      </c>
      <c r="H68" s="54" t="s">
        <v>71</v>
      </c>
      <c r="I68" s="54"/>
      <c r="J68" s="54"/>
      <c r="K68" s="54"/>
      <c r="L68" s="54">
        <v>400</v>
      </c>
      <c r="M68" s="54" t="s">
        <v>72</v>
      </c>
      <c r="N68" s="54">
        <v>2000</v>
      </c>
      <c r="O68" s="54">
        <v>2000</v>
      </c>
      <c r="P68" s="54"/>
      <c r="Q68" s="54"/>
      <c r="R68" s="54"/>
      <c r="S68" s="54">
        <v>213505</v>
      </c>
      <c r="T68" s="54">
        <v>213505</v>
      </c>
      <c r="U68" s="54" t="s">
        <v>73</v>
      </c>
      <c r="V68" s="54"/>
      <c r="W68" s="69">
        <v>43678</v>
      </c>
      <c r="X68" s="70"/>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row>
    <row r="69" s="3" customFormat="1" ht="199" customHeight="1" spans="1:256">
      <c r="A69" s="54">
        <v>32</v>
      </c>
      <c r="B69" s="54" t="s">
        <v>220</v>
      </c>
      <c r="C69" s="54" t="s">
        <v>221</v>
      </c>
      <c r="D69" s="54" t="s">
        <v>222</v>
      </c>
      <c r="E69" s="54" t="s">
        <v>68</v>
      </c>
      <c r="F69" s="54" t="s">
        <v>223</v>
      </c>
      <c r="G69" s="56" t="s">
        <v>224</v>
      </c>
      <c r="H69" s="54" t="s">
        <v>71</v>
      </c>
      <c r="I69" s="54"/>
      <c r="J69" s="54"/>
      <c r="K69" s="54"/>
      <c r="L69" s="54">
        <v>72</v>
      </c>
      <c r="M69" s="54" t="s">
        <v>79</v>
      </c>
      <c r="N69" s="54">
        <v>78.12</v>
      </c>
      <c r="O69" s="54">
        <v>78.12</v>
      </c>
      <c r="P69" s="54"/>
      <c r="Q69" s="54"/>
      <c r="R69" s="54"/>
      <c r="S69" s="54">
        <v>2130510</v>
      </c>
      <c r="T69" s="54">
        <v>213505</v>
      </c>
      <c r="U69" s="54" t="s">
        <v>73</v>
      </c>
      <c r="V69" s="54"/>
      <c r="W69" s="69">
        <v>43556</v>
      </c>
      <c r="X69" s="70"/>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row>
    <row r="70" s="3" customFormat="1" ht="78" customHeight="1" spans="1:256">
      <c r="A70" s="54">
        <v>33</v>
      </c>
      <c r="B70" s="54" t="s">
        <v>225</v>
      </c>
      <c r="C70" s="54" t="s">
        <v>226</v>
      </c>
      <c r="D70" s="54" t="s">
        <v>121</v>
      </c>
      <c r="E70" s="54" t="s">
        <v>84</v>
      </c>
      <c r="F70" s="54" t="s">
        <v>123</v>
      </c>
      <c r="G70" s="56" t="s">
        <v>227</v>
      </c>
      <c r="H70" s="54" t="s">
        <v>71</v>
      </c>
      <c r="I70" s="54"/>
      <c r="J70" s="54"/>
      <c r="K70" s="54"/>
      <c r="L70" s="54">
        <v>140</v>
      </c>
      <c r="M70" s="86" t="s">
        <v>118</v>
      </c>
      <c r="N70" s="54">
        <v>94.97</v>
      </c>
      <c r="O70" s="54">
        <v>94.97</v>
      </c>
      <c r="P70" s="54"/>
      <c r="Q70" s="54"/>
      <c r="R70" s="54"/>
      <c r="S70" s="54">
        <v>213505</v>
      </c>
      <c r="T70" s="54">
        <v>213505</v>
      </c>
      <c r="U70" s="54" t="s">
        <v>73</v>
      </c>
      <c r="V70" s="54"/>
      <c r="W70" s="69">
        <v>43678</v>
      </c>
      <c r="X70" s="70"/>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row>
    <row r="71" s="3" customFormat="1" ht="98" customHeight="1" spans="1:256">
      <c r="A71" s="54">
        <v>34</v>
      </c>
      <c r="B71" s="54" t="s">
        <v>228</v>
      </c>
      <c r="C71" s="54" t="s">
        <v>229</v>
      </c>
      <c r="D71" s="54" t="s">
        <v>134</v>
      </c>
      <c r="E71" s="54" t="s">
        <v>84</v>
      </c>
      <c r="F71" s="54" t="s">
        <v>135</v>
      </c>
      <c r="G71" s="56" t="s">
        <v>230</v>
      </c>
      <c r="H71" s="54" t="s">
        <v>71</v>
      </c>
      <c r="I71" s="54"/>
      <c r="J71" s="54"/>
      <c r="K71" s="54"/>
      <c r="L71" s="54">
        <v>130</v>
      </c>
      <c r="M71" s="54" t="s">
        <v>72</v>
      </c>
      <c r="N71" s="54">
        <v>239.4</v>
      </c>
      <c r="O71" s="54">
        <v>239.4</v>
      </c>
      <c r="P71" s="54"/>
      <c r="Q71" s="54"/>
      <c r="R71" s="54"/>
      <c r="S71" s="54">
        <v>213505</v>
      </c>
      <c r="T71" s="54">
        <v>213505</v>
      </c>
      <c r="U71" s="54" t="s">
        <v>73</v>
      </c>
      <c r="V71" s="54"/>
      <c r="W71" s="69">
        <v>43739</v>
      </c>
      <c r="X71" s="70"/>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row>
    <row r="72" s="3" customFormat="1" ht="62" customHeight="1" spans="1:256">
      <c r="A72" s="54">
        <v>35</v>
      </c>
      <c r="B72" s="54" t="s">
        <v>231</v>
      </c>
      <c r="C72" s="54" t="s">
        <v>232</v>
      </c>
      <c r="D72" s="57" t="s">
        <v>121</v>
      </c>
      <c r="E72" s="57" t="s">
        <v>233</v>
      </c>
      <c r="F72" s="54" t="s">
        <v>123</v>
      </c>
      <c r="G72" s="56" t="s">
        <v>234</v>
      </c>
      <c r="H72" s="54" t="s">
        <v>71</v>
      </c>
      <c r="I72" s="54"/>
      <c r="J72" s="54"/>
      <c r="K72" s="54"/>
      <c r="L72" s="54">
        <v>32</v>
      </c>
      <c r="M72" s="54" t="s">
        <v>193</v>
      </c>
      <c r="N72" s="57">
        <v>110</v>
      </c>
      <c r="O72" s="54">
        <v>60</v>
      </c>
      <c r="P72" s="54"/>
      <c r="Q72" s="54"/>
      <c r="R72" s="54"/>
      <c r="S72" s="80">
        <v>2300255</v>
      </c>
      <c r="T72" s="54">
        <v>213505</v>
      </c>
      <c r="U72" s="54" t="s">
        <v>80</v>
      </c>
      <c r="V72" s="71">
        <f>O72/60631.993</f>
        <v>0.000989576575521771</v>
      </c>
      <c r="W72" s="69">
        <v>43709</v>
      </c>
      <c r="X72" s="77"/>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row>
    <row r="73" s="3" customFormat="1" ht="62" customHeight="1" spans="1:256">
      <c r="A73" s="54"/>
      <c r="B73" s="54"/>
      <c r="C73" s="54"/>
      <c r="D73" s="59"/>
      <c r="E73" s="59"/>
      <c r="F73" s="54"/>
      <c r="G73" s="56"/>
      <c r="H73" s="54"/>
      <c r="I73" s="54"/>
      <c r="J73" s="54"/>
      <c r="K73" s="54"/>
      <c r="L73" s="54"/>
      <c r="M73" s="54" t="s">
        <v>206</v>
      </c>
      <c r="N73" s="59"/>
      <c r="O73" s="54"/>
      <c r="P73" s="54">
        <v>50</v>
      </c>
      <c r="Q73" s="54"/>
      <c r="R73" s="54"/>
      <c r="S73" s="75">
        <v>2070199</v>
      </c>
      <c r="T73" s="75">
        <v>213505</v>
      </c>
      <c r="U73" s="54" t="s">
        <v>80</v>
      </c>
      <c r="V73" s="71">
        <f>P73/60631.993</f>
        <v>0.000824647146268143</v>
      </c>
      <c r="W73" s="87"/>
      <c r="X73" s="83"/>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row>
    <row r="74" s="3" customFormat="1" ht="62" customHeight="1" spans="1:256">
      <c r="A74" s="54">
        <v>36</v>
      </c>
      <c r="B74" s="54" t="s">
        <v>235</v>
      </c>
      <c r="C74" s="54" t="s">
        <v>236</v>
      </c>
      <c r="D74" s="54" t="s">
        <v>134</v>
      </c>
      <c r="E74" s="54" t="s">
        <v>237</v>
      </c>
      <c r="F74" s="54" t="s">
        <v>135</v>
      </c>
      <c r="G74" s="56" t="s">
        <v>238</v>
      </c>
      <c r="H74" s="54" t="s">
        <v>71</v>
      </c>
      <c r="I74" s="54"/>
      <c r="J74" s="54"/>
      <c r="K74" s="54"/>
      <c r="L74" s="54">
        <v>20</v>
      </c>
      <c r="M74" s="54" t="s">
        <v>206</v>
      </c>
      <c r="N74" s="54">
        <v>72.4</v>
      </c>
      <c r="O74" s="54"/>
      <c r="P74" s="54">
        <v>72.4</v>
      </c>
      <c r="Q74" s="54"/>
      <c r="R74" s="54"/>
      <c r="S74" s="75">
        <v>2070199</v>
      </c>
      <c r="T74" s="75">
        <v>213505</v>
      </c>
      <c r="U74" s="54" t="s">
        <v>80</v>
      </c>
      <c r="V74" s="71">
        <f>P74/60631.993</f>
        <v>0.00119408906779627</v>
      </c>
      <c r="W74" s="88">
        <v>43709</v>
      </c>
      <c r="X74" s="70"/>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row>
    <row r="75" s="3" customFormat="1" ht="62" customHeight="1" spans="1:256">
      <c r="A75" s="54">
        <v>37</v>
      </c>
      <c r="B75" s="54" t="s">
        <v>239</v>
      </c>
      <c r="C75" s="54" t="s">
        <v>240</v>
      </c>
      <c r="D75" s="57" t="s">
        <v>162</v>
      </c>
      <c r="E75" s="57" t="s">
        <v>186</v>
      </c>
      <c r="F75" s="57" t="s">
        <v>163</v>
      </c>
      <c r="G75" s="56" t="s">
        <v>241</v>
      </c>
      <c r="H75" s="54" t="s">
        <v>71</v>
      </c>
      <c r="I75" s="54"/>
      <c r="J75" s="54"/>
      <c r="K75" s="54"/>
      <c r="L75" s="54">
        <v>240</v>
      </c>
      <c r="M75" s="54" t="s">
        <v>206</v>
      </c>
      <c r="N75" s="57">
        <v>240</v>
      </c>
      <c r="O75" s="54"/>
      <c r="P75" s="54">
        <v>8.6</v>
      </c>
      <c r="Q75" s="54"/>
      <c r="R75" s="54"/>
      <c r="S75" s="75">
        <v>2070199</v>
      </c>
      <c r="T75" s="75">
        <v>213505</v>
      </c>
      <c r="U75" s="54" t="s">
        <v>80</v>
      </c>
      <c r="V75" s="71">
        <f>P75/60631.993</f>
        <v>0.000141839309158121</v>
      </c>
      <c r="W75" s="89">
        <v>43739</v>
      </c>
      <c r="X75" s="77"/>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row>
    <row r="76" s="3" customFormat="1" ht="39" customHeight="1" spans="1:256">
      <c r="A76" s="54"/>
      <c r="B76" s="54"/>
      <c r="C76" s="54"/>
      <c r="D76" s="58"/>
      <c r="E76" s="58"/>
      <c r="F76" s="58"/>
      <c r="G76" s="56"/>
      <c r="H76" s="54"/>
      <c r="I76" s="54"/>
      <c r="J76" s="54"/>
      <c r="K76" s="54"/>
      <c r="L76" s="54"/>
      <c r="M76" s="54" t="s">
        <v>242</v>
      </c>
      <c r="N76" s="58"/>
      <c r="O76" s="54"/>
      <c r="P76" s="54">
        <v>5.78</v>
      </c>
      <c r="Q76" s="54"/>
      <c r="R76" s="54"/>
      <c r="S76" s="75">
        <v>2130305</v>
      </c>
      <c r="T76" s="75">
        <v>213505</v>
      </c>
      <c r="U76" s="54" t="s">
        <v>73</v>
      </c>
      <c r="V76" s="54"/>
      <c r="W76" s="90"/>
      <c r="X76" s="79"/>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row>
    <row r="77" s="3" customFormat="1" ht="42" customHeight="1" spans="1:256">
      <c r="A77" s="54"/>
      <c r="B77" s="54"/>
      <c r="C77" s="54"/>
      <c r="D77" s="59"/>
      <c r="E77" s="59"/>
      <c r="F77" s="59"/>
      <c r="G77" s="56"/>
      <c r="H77" s="54"/>
      <c r="I77" s="54"/>
      <c r="J77" s="54"/>
      <c r="K77" s="54"/>
      <c r="L77" s="54"/>
      <c r="M77" s="54" t="s">
        <v>86</v>
      </c>
      <c r="N77" s="59"/>
      <c r="O77" s="54"/>
      <c r="P77" s="54">
        <v>225.62</v>
      </c>
      <c r="Q77" s="54"/>
      <c r="R77" s="54"/>
      <c r="S77" s="54">
        <v>2130305</v>
      </c>
      <c r="T77" s="54">
        <v>213505</v>
      </c>
      <c r="U77" s="54" t="s">
        <v>73</v>
      </c>
      <c r="V77" s="54"/>
      <c r="W77" s="88"/>
      <c r="X77" s="83"/>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row>
    <row r="78" s="3" customFormat="1" ht="145" customHeight="1" spans="1:256">
      <c r="A78" s="54">
        <v>38</v>
      </c>
      <c r="B78" s="54" t="s">
        <v>243</v>
      </c>
      <c r="C78" s="54" t="s">
        <v>244</v>
      </c>
      <c r="D78" s="54" t="s">
        <v>162</v>
      </c>
      <c r="E78" s="54" t="s">
        <v>84</v>
      </c>
      <c r="F78" s="54" t="s">
        <v>163</v>
      </c>
      <c r="G78" s="56" t="s">
        <v>245</v>
      </c>
      <c r="H78" s="54" t="s">
        <v>71</v>
      </c>
      <c r="I78" s="54"/>
      <c r="J78" s="54"/>
      <c r="K78" s="54"/>
      <c r="L78" s="54">
        <v>85</v>
      </c>
      <c r="M78" s="54" t="s">
        <v>86</v>
      </c>
      <c r="N78" s="54">
        <v>211</v>
      </c>
      <c r="O78" s="54"/>
      <c r="P78" s="54">
        <v>211</v>
      </c>
      <c r="Q78" s="54"/>
      <c r="R78" s="54"/>
      <c r="S78" s="54">
        <v>2130305</v>
      </c>
      <c r="T78" s="54">
        <v>213505</v>
      </c>
      <c r="U78" s="54" t="s">
        <v>73</v>
      </c>
      <c r="V78" s="54"/>
      <c r="W78" s="69">
        <v>43678</v>
      </c>
      <c r="X78" s="70"/>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row>
    <row r="79" s="3" customFormat="1" ht="112" customHeight="1" spans="1:256">
      <c r="A79" s="54">
        <v>39</v>
      </c>
      <c r="B79" s="54" t="s">
        <v>246</v>
      </c>
      <c r="C79" s="54" t="s">
        <v>247</v>
      </c>
      <c r="D79" s="54" t="s">
        <v>67</v>
      </c>
      <c r="E79" s="54" t="s">
        <v>68</v>
      </c>
      <c r="F79" s="54" t="s">
        <v>248</v>
      </c>
      <c r="G79" s="84" t="s">
        <v>249</v>
      </c>
      <c r="H79" s="54" t="s">
        <v>71</v>
      </c>
      <c r="I79" s="54"/>
      <c r="J79" s="54"/>
      <c r="K79" s="54"/>
      <c r="L79" s="54">
        <v>275</v>
      </c>
      <c r="M79" s="54" t="s">
        <v>141</v>
      </c>
      <c r="N79" s="54">
        <v>95</v>
      </c>
      <c r="O79" s="54">
        <v>95</v>
      </c>
      <c r="P79" s="54"/>
      <c r="Q79" s="54"/>
      <c r="R79" s="54"/>
      <c r="S79" s="54">
        <v>213505</v>
      </c>
      <c r="T79" s="54">
        <v>213505</v>
      </c>
      <c r="U79" s="54" t="s">
        <v>73</v>
      </c>
      <c r="V79" s="54"/>
      <c r="W79" s="69">
        <v>43678</v>
      </c>
      <c r="X79" s="70"/>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row>
    <row r="80" s="3" customFormat="1" ht="408" customHeight="1" spans="1:256">
      <c r="A80" s="54">
        <v>40</v>
      </c>
      <c r="B80" s="54" t="s">
        <v>250</v>
      </c>
      <c r="C80" s="55" t="s">
        <v>251</v>
      </c>
      <c r="D80" s="54" t="s">
        <v>67</v>
      </c>
      <c r="E80" s="54" t="s">
        <v>191</v>
      </c>
      <c r="F80" s="54" t="s">
        <v>252</v>
      </c>
      <c r="G80" s="56" t="s">
        <v>253</v>
      </c>
      <c r="H80" s="54" t="s">
        <v>71</v>
      </c>
      <c r="I80" s="54"/>
      <c r="J80" s="54"/>
      <c r="K80" s="54"/>
      <c r="L80" s="54">
        <v>12401</v>
      </c>
      <c r="M80" s="54" t="s">
        <v>72</v>
      </c>
      <c r="N80" s="54">
        <v>2250.27</v>
      </c>
      <c r="O80" s="54">
        <v>2250.27</v>
      </c>
      <c r="P80" s="54"/>
      <c r="Q80" s="54"/>
      <c r="R80" s="54"/>
      <c r="S80" s="54">
        <v>213505</v>
      </c>
      <c r="T80" s="54">
        <v>213505</v>
      </c>
      <c r="U80" s="54" t="s">
        <v>73</v>
      </c>
      <c r="V80" s="54"/>
      <c r="W80" s="69">
        <v>43739</v>
      </c>
      <c r="X80" s="70"/>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row>
    <row r="81" s="3" customFormat="1" ht="140" customHeight="1" spans="1:256">
      <c r="A81" s="54">
        <v>41</v>
      </c>
      <c r="B81" s="54" t="s">
        <v>254</v>
      </c>
      <c r="C81" s="54" t="s">
        <v>255</v>
      </c>
      <c r="D81" s="54" t="s">
        <v>256</v>
      </c>
      <c r="E81" s="54" t="s">
        <v>237</v>
      </c>
      <c r="F81" s="54" t="s">
        <v>248</v>
      </c>
      <c r="G81" s="56" t="s">
        <v>257</v>
      </c>
      <c r="H81" s="54" t="s">
        <v>71</v>
      </c>
      <c r="I81" s="54"/>
      <c r="J81" s="54"/>
      <c r="K81" s="54"/>
      <c r="L81" s="54">
        <v>2042</v>
      </c>
      <c r="M81" s="54" t="s">
        <v>86</v>
      </c>
      <c r="N81" s="54">
        <v>1723.305</v>
      </c>
      <c r="O81" s="54"/>
      <c r="P81" s="54">
        <v>1723.305</v>
      </c>
      <c r="Q81" s="54"/>
      <c r="R81" s="54"/>
      <c r="S81" s="54">
        <v>213505</v>
      </c>
      <c r="T81" s="54">
        <v>213505</v>
      </c>
      <c r="U81" s="54" t="s">
        <v>73</v>
      </c>
      <c r="V81" s="54"/>
      <c r="W81" s="69">
        <v>43678</v>
      </c>
      <c r="X81" s="70"/>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row>
    <row r="82" s="3" customFormat="1" ht="72" customHeight="1" spans="1:256">
      <c r="A82" s="54">
        <v>42</v>
      </c>
      <c r="B82" s="54" t="s">
        <v>258</v>
      </c>
      <c r="C82" s="54" t="s">
        <v>259</v>
      </c>
      <c r="D82" s="54" t="s">
        <v>256</v>
      </c>
      <c r="E82" s="54" t="s">
        <v>84</v>
      </c>
      <c r="F82" s="54" t="s">
        <v>248</v>
      </c>
      <c r="G82" s="84" t="s">
        <v>260</v>
      </c>
      <c r="H82" s="54" t="s">
        <v>71</v>
      </c>
      <c r="I82" s="54"/>
      <c r="J82" s="54"/>
      <c r="K82" s="54"/>
      <c r="L82" s="54">
        <v>2116</v>
      </c>
      <c r="M82" s="54" t="s">
        <v>261</v>
      </c>
      <c r="N82" s="54">
        <v>48</v>
      </c>
      <c r="O82" s="54">
        <v>48</v>
      </c>
      <c r="P82" s="54"/>
      <c r="Q82" s="54"/>
      <c r="R82" s="54"/>
      <c r="S82" s="54">
        <v>213505</v>
      </c>
      <c r="T82" s="54">
        <v>213505</v>
      </c>
      <c r="U82" s="54" t="s">
        <v>73</v>
      </c>
      <c r="V82" s="54"/>
      <c r="W82" s="69">
        <v>43678</v>
      </c>
      <c r="X82" s="70"/>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row>
    <row r="83" s="3" customFormat="1" ht="53" customHeight="1" spans="1:256">
      <c r="A83" s="54">
        <v>43</v>
      </c>
      <c r="B83" s="54" t="s">
        <v>262</v>
      </c>
      <c r="C83" s="54" t="s">
        <v>263</v>
      </c>
      <c r="D83" s="54" t="s">
        <v>167</v>
      </c>
      <c r="E83" s="54" t="s">
        <v>264</v>
      </c>
      <c r="F83" s="54" t="s">
        <v>168</v>
      </c>
      <c r="G83" s="56" t="s">
        <v>265</v>
      </c>
      <c r="H83" s="54" t="s">
        <v>71</v>
      </c>
      <c r="I83" s="54"/>
      <c r="J83" s="54"/>
      <c r="K83" s="54"/>
      <c r="L83" s="54">
        <v>500</v>
      </c>
      <c r="M83" s="54" t="s">
        <v>86</v>
      </c>
      <c r="N83" s="54">
        <v>108.215</v>
      </c>
      <c r="O83" s="54"/>
      <c r="P83" s="54">
        <v>108.215</v>
      </c>
      <c r="Q83" s="54"/>
      <c r="R83" s="54"/>
      <c r="S83" s="54">
        <v>213505</v>
      </c>
      <c r="T83" s="54">
        <v>213505</v>
      </c>
      <c r="U83" s="54" t="s">
        <v>73</v>
      </c>
      <c r="V83" s="54"/>
      <c r="W83" s="69">
        <v>43678</v>
      </c>
      <c r="X83" s="70"/>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row>
    <row r="84" s="3" customFormat="1" ht="70" customHeight="1" spans="1:256">
      <c r="A84" s="54">
        <v>44</v>
      </c>
      <c r="B84" s="54" t="s">
        <v>266</v>
      </c>
      <c r="C84" s="54" t="s">
        <v>267</v>
      </c>
      <c r="D84" s="54" t="s">
        <v>162</v>
      </c>
      <c r="E84" s="54" t="s">
        <v>84</v>
      </c>
      <c r="F84" s="54" t="s">
        <v>163</v>
      </c>
      <c r="G84" s="56" t="s">
        <v>268</v>
      </c>
      <c r="H84" s="54" t="s">
        <v>71</v>
      </c>
      <c r="I84" s="54"/>
      <c r="J84" s="54"/>
      <c r="K84" s="54"/>
      <c r="L84" s="54">
        <v>79</v>
      </c>
      <c r="M84" s="54" t="s">
        <v>79</v>
      </c>
      <c r="N84" s="54">
        <v>139.95</v>
      </c>
      <c r="O84" s="54">
        <v>139.95</v>
      </c>
      <c r="P84" s="54"/>
      <c r="Q84" s="54"/>
      <c r="R84" s="54"/>
      <c r="S84" s="54">
        <v>2130310</v>
      </c>
      <c r="T84" s="54">
        <v>213505</v>
      </c>
      <c r="U84" s="54" t="s">
        <v>80</v>
      </c>
      <c r="V84" s="71">
        <f>O84/60631.993</f>
        <v>0.00230818736240453</v>
      </c>
      <c r="W84" s="69">
        <v>43678</v>
      </c>
      <c r="X84" s="70"/>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row>
    <row r="85" s="3" customFormat="1" ht="165" customHeight="1" spans="1:256">
      <c r="A85" s="54">
        <v>45</v>
      </c>
      <c r="B85" s="54" t="s">
        <v>269</v>
      </c>
      <c r="C85" s="54" t="s">
        <v>270</v>
      </c>
      <c r="D85" s="54" t="s">
        <v>271</v>
      </c>
      <c r="E85" s="54" t="s">
        <v>68</v>
      </c>
      <c r="F85" s="54" t="s">
        <v>272</v>
      </c>
      <c r="G85" s="56" t="s">
        <v>273</v>
      </c>
      <c r="H85" s="54" t="s">
        <v>71</v>
      </c>
      <c r="I85" s="54"/>
      <c r="J85" s="54"/>
      <c r="K85" s="54"/>
      <c r="L85" s="54">
        <v>2000</v>
      </c>
      <c r="M85" s="54" t="s">
        <v>86</v>
      </c>
      <c r="N85" s="54">
        <v>921</v>
      </c>
      <c r="O85" s="54"/>
      <c r="P85" s="54">
        <v>921</v>
      </c>
      <c r="Q85" s="54"/>
      <c r="R85" s="54"/>
      <c r="S85" s="54">
        <v>213505</v>
      </c>
      <c r="T85" s="54">
        <v>213505</v>
      </c>
      <c r="U85" s="54" t="s">
        <v>73</v>
      </c>
      <c r="V85" s="71"/>
      <c r="W85" s="69">
        <v>43678</v>
      </c>
      <c r="X85" s="70"/>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row>
    <row r="86" s="3" customFormat="1" ht="100" customHeight="1" spans="1:256">
      <c r="A86" s="54">
        <v>46</v>
      </c>
      <c r="B86" s="54" t="s">
        <v>274</v>
      </c>
      <c r="C86" s="54" t="s">
        <v>275</v>
      </c>
      <c r="D86" s="54" t="s">
        <v>167</v>
      </c>
      <c r="E86" s="54" t="s">
        <v>68</v>
      </c>
      <c r="F86" s="54" t="s">
        <v>168</v>
      </c>
      <c r="G86" s="56" t="s">
        <v>276</v>
      </c>
      <c r="H86" s="54" t="s">
        <v>71</v>
      </c>
      <c r="I86" s="54"/>
      <c r="J86" s="54"/>
      <c r="K86" s="54"/>
      <c r="L86" s="54">
        <v>90</v>
      </c>
      <c r="M86" s="54" t="s">
        <v>86</v>
      </c>
      <c r="N86" s="54">
        <v>274.97</v>
      </c>
      <c r="O86" s="54"/>
      <c r="P86" s="54">
        <v>274.97</v>
      </c>
      <c r="Q86" s="54"/>
      <c r="R86" s="54"/>
      <c r="S86" s="54">
        <v>213505</v>
      </c>
      <c r="T86" s="54">
        <v>213505</v>
      </c>
      <c r="U86" s="54" t="s">
        <v>73</v>
      </c>
      <c r="V86" s="71"/>
      <c r="W86" s="69">
        <v>43709</v>
      </c>
      <c r="X86" s="70"/>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row>
    <row r="87" s="3" customFormat="1" ht="82" customHeight="1" spans="1:256">
      <c r="A87" s="54">
        <v>47</v>
      </c>
      <c r="B87" s="84" t="s">
        <v>277</v>
      </c>
      <c r="C87" s="54" t="s">
        <v>278</v>
      </c>
      <c r="D87" s="54" t="s">
        <v>279</v>
      </c>
      <c r="E87" s="54" t="s">
        <v>84</v>
      </c>
      <c r="F87" s="54" t="s">
        <v>280</v>
      </c>
      <c r="G87" s="56" t="s">
        <v>281</v>
      </c>
      <c r="H87" s="54" t="s">
        <v>71</v>
      </c>
      <c r="I87" s="54"/>
      <c r="J87" s="54"/>
      <c r="K87" s="54"/>
      <c r="L87" s="54">
        <v>300</v>
      </c>
      <c r="M87" s="54" t="s">
        <v>72</v>
      </c>
      <c r="N87" s="54">
        <v>2285</v>
      </c>
      <c r="O87" s="54">
        <v>2285</v>
      </c>
      <c r="P87" s="54"/>
      <c r="Q87" s="54"/>
      <c r="R87" s="54"/>
      <c r="S87" s="54">
        <v>213505</v>
      </c>
      <c r="T87" s="54">
        <v>213505</v>
      </c>
      <c r="U87" s="54" t="s">
        <v>73</v>
      </c>
      <c r="V87" s="71"/>
      <c r="W87" s="69">
        <v>43739</v>
      </c>
      <c r="X87" s="70"/>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row>
    <row r="88" s="3" customFormat="1" ht="82" customHeight="1" spans="1:256">
      <c r="A88" s="54">
        <v>48</v>
      </c>
      <c r="B88" s="54" t="s">
        <v>282</v>
      </c>
      <c r="C88" s="54" t="s">
        <v>283</v>
      </c>
      <c r="D88" s="54" t="s">
        <v>185</v>
      </c>
      <c r="E88" s="54" t="s">
        <v>84</v>
      </c>
      <c r="F88" s="54" t="s">
        <v>187</v>
      </c>
      <c r="G88" s="56" t="s">
        <v>284</v>
      </c>
      <c r="H88" s="54" t="s">
        <v>71</v>
      </c>
      <c r="I88" s="54"/>
      <c r="J88" s="54"/>
      <c r="K88" s="54"/>
      <c r="L88" s="54">
        <v>54</v>
      </c>
      <c r="M88" s="54" t="s">
        <v>79</v>
      </c>
      <c r="N88" s="54">
        <v>183.0208</v>
      </c>
      <c r="O88" s="54">
        <v>183.0208</v>
      </c>
      <c r="P88" s="54"/>
      <c r="Q88" s="54"/>
      <c r="R88" s="54"/>
      <c r="S88" s="54">
        <v>2130310</v>
      </c>
      <c r="T88" s="54">
        <v>213505</v>
      </c>
      <c r="U88" s="54" t="s">
        <v>80</v>
      </c>
      <c r="V88" s="71">
        <f>O88/60631.993</f>
        <v>0.00301855160855425</v>
      </c>
      <c r="W88" s="69">
        <v>43709</v>
      </c>
      <c r="X88" s="70"/>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row>
    <row r="89" s="3" customFormat="1" ht="85" customHeight="1" spans="1:256">
      <c r="A89" s="54">
        <v>49</v>
      </c>
      <c r="B89" s="54" t="s">
        <v>285</v>
      </c>
      <c r="C89" s="54" t="s">
        <v>286</v>
      </c>
      <c r="D89" s="54" t="s">
        <v>287</v>
      </c>
      <c r="E89" s="54" t="s">
        <v>68</v>
      </c>
      <c r="F89" s="54" t="s">
        <v>135</v>
      </c>
      <c r="G89" s="56" t="s">
        <v>288</v>
      </c>
      <c r="H89" s="54" t="s">
        <v>71</v>
      </c>
      <c r="I89" s="54"/>
      <c r="J89" s="54"/>
      <c r="K89" s="54"/>
      <c r="L89" s="54">
        <v>15</v>
      </c>
      <c r="M89" s="54" t="s">
        <v>79</v>
      </c>
      <c r="N89" s="54">
        <v>20</v>
      </c>
      <c r="O89" s="54">
        <v>20</v>
      </c>
      <c r="P89" s="54"/>
      <c r="Q89" s="54"/>
      <c r="R89" s="54"/>
      <c r="S89" s="80">
        <v>2130314</v>
      </c>
      <c r="T89" s="54">
        <v>213505</v>
      </c>
      <c r="U89" s="54" t="s">
        <v>80</v>
      </c>
      <c r="V89" s="71">
        <f>O89/60631.993</f>
        <v>0.000329858858507257</v>
      </c>
      <c r="W89" s="69">
        <v>43678</v>
      </c>
      <c r="X89" s="70"/>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row>
    <row r="90" s="3" customFormat="1" ht="47" customHeight="1" spans="1:256">
      <c r="A90" s="54">
        <v>50</v>
      </c>
      <c r="B90" s="54" t="s">
        <v>289</v>
      </c>
      <c r="C90" s="54" t="s">
        <v>290</v>
      </c>
      <c r="D90" s="57" t="s">
        <v>291</v>
      </c>
      <c r="E90" s="57" t="s">
        <v>84</v>
      </c>
      <c r="F90" s="54" t="s">
        <v>292</v>
      </c>
      <c r="G90" s="56" t="s">
        <v>293</v>
      </c>
      <c r="H90" s="54" t="s">
        <v>71</v>
      </c>
      <c r="I90" s="54"/>
      <c r="J90" s="54"/>
      <c r="K90" s="54"/>
      <c r="L90" s="54">
        <v>3139</v>
      </c>
      <c r="M90" s="54" t="s">
        <v>242</v>
      </c>
      <c r="N90" s="54">
        <v>345</v>
      </c>
      <c r="O90" s="54"/>
      <c r="P90" s="54">
        <v>185.62</v>
      </c>
      <c r="Q90" s="54"/>
      <c r="R90" s="54"/>
      <c r="S90" s="75">
        <v>2130305</v>
      </c>
      <c r="T90" s="75">
        <v>213505</v>
      </c>
      <c r="U90" s="54" t="s">
        <v>73</v>
      </c>
      <c r="V90" s="54"/>
      <c r="W90" s="76">
        <v>43739</v>
      </c>
      <c r="X90" s="70"/>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row>
    <row r="91" s="3" customFormat="1" ht="50" customHeight="1" spans="1:256">
      <c r="A91" s="54"/>
      <c r="B91" s="54"/>
      <c r="C91" s="54"/>
      <c r="D91" s="58"/>
      <c r="E91" s="58"/>
      <c r="F91" s="54"/>
      <c r="G91" s="56"/>
      <c r="H91" s="54"/>
      <c r="I91" s="54"/>
      <c r="J91" s="54"/>
      <c r="K91" s="54"/>
      <c r="L91" s="54"/>
      <c r="M91" s="54" t="s">
        <v>294</v>
      </c>
      <c r="N91" s="54"/>
      <c r="O91" s="54"/>
      <c r="P91" s="54">
        <v>27.24</v>
      </c>
      <c r="Q91" s="54"/>
      <c r="R91" s="54"/>
      <c r="S91" s="75">
        <v>2299901</v>
      </c>
      <c r="T91" s="75">
        <v>2130505</v>
      </c>
      <c r="U91" s="75" t="s">
        <v>80</v>
      </c>
      <c r="V91" s="71">
        <f>P91/60631.993</f>
        <v>0.000449267765286884</v>
      </c>
      <c r="W91" s="78"/>
      <c r="X91" s="77"/>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row>
    <row r="92" s="3" customFormat="1" ht="50" customHeight="1" spans="1:256">
      <c r="A92" s="54"/>
      <c r="B92" s="54"/>
      <c r="C92" s="54"/>
      <c r="D92" s="58"/>
      <c r="E92" s="58"/>
      <c r="F92" s="54"/>
      <c r="G92" s="56"/>
      <c r="H92" s="54"/>
      <c r="I92" s="54"/>
      <c r="J92" s="54"/>
      <c r="K92" s="54"/>
      <c r="L92" s="54"/>
      <c r="M92" s="54" t="s">
        <v>295</v>
      </c>
      <c r="N92" s="54"/>
      <c r="O92" s="54"/>
      <c r="P92" s="54">
        <v>28.71</v>
      </c>
      <c r="Q92" s="54"/>
      <c r="R92" s="54"/>
      <c r="S92" s="75">
        <v>2110499</v>
      </c>
      <c r="T92" s="75">
        <v>213505</v>
      </c>
      <c r="U92" s="75" t="s">
        <v>80</v>
      </c>
      <c r="V92" s="71">
        <f>P92/60631.993</f>
        <v>0.000473512391387168</v>
      </c>
      <c r="W92" s="78"/>
      <c r="X92" s="83"/>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row>
    <row r="93" s="3" customFormat="1" ht="50" customHeight="1" spans="1:256">
      <c r="A93" s="54"/>
      <c r="B93" s="54"/>
      <c r="C93" s="54"/>
      <c r="D93" s="58"/>
      <c r="E93" s="58"/>
      <c r="F93" s="54"/>
      <c r="G93" s="56"/>
      <c r="H93" s="54"/>
      <c r="I93" s="54"/>
      <c r="J93" s="54"/>
      <c r="K93" s="54"/>
      <c r="L93" s="54"/>
      <c r="M93" s="54" t="s">
        <v>207</v>
      </c>
      <c r="N93" s="54"/>
      <c r="O93" s="54"/>
      <c r="P93" s="54">
        <v>8.8</v>
      </c>
      <c r="Q93" s="54"/>
      <c r="R93" s="54"/>
      <c r="S93" s="75">
        <v>2296002</v>
      </c>
      <c r="T93" s="75">
        <v>213505</v>
      </c>
      <c r="U93" s="75" t="s">
        <v>73</v>
      </c>
      <c r="V93" s="54"/>
      <c r="W93" s="78"/>
      <c r="X93" s="70"/>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row>
    <row r="94" s="3" customFormat="1" ht="50" customHeight="1" spans="1:256">
      <c r="A94" s="54"/>
      <c r="B94" s="54"/>
      <c r="C94" s="54"/>
      <c r="D94" s="58"/>
      <c r="E94" s="58"/>
      <c r="F94" s="54"/>
      <c r="G94" s="56"/>
      <c r="H94" s="54"/>
      <c r="I94" s="54"/>
      <c r="J94" s="54"/>
      <c r="K94" s="54"/>
      <c r="L94" s="54"/>
      <c r="M94" s="54" t="s">
        <v>296</v>
      </c>
      <c r="N94" s="54"/>
      <c r="O94" s="54">
        <v>3.4452</v>
      </c>
      <c r="P94" s="54"/>
      <c r="Q94" s="54"/>
      <c r="R94" s="54"/>
      <c r="S94" s="75">
        <v>2296002</v>
      </c>
      <c r="T94" s="75">
        <v>213505</v>
      </c>
      <c r="U94" s="75" t="s">
        <v>73</v>
      </c>
      <c r="V94" s="54"/>
      <c r="W94" s="78"/>
      <c r="X94" s="70"/>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row>
    <row r="95" s="3" customFormat="1" ht="50" customHeight="1" spans="1:256">
      <c r="A95" s="54"/>
      <c r="B95" s="54"/>
      <c r="C95" s="54"/>
      <c r="D95" s="59"/>
      <c r="E95" s="59"/>
      <c r="F95" s="54"/>
      <c r="G95" s="56"/>
      <c r="H95" s="54"/>
      <c r="I95" s="54"/>
      <c r="J95" s="54"/>
      <c r="K95" s="54"/>
      <c r="L95" s="54"/>
      <c r="M95" s="54" t="s">
        <v>118</v>
      </c>
      <c r="N95" s="54"/>
      <c r="O95" s="54">
        <v>91.1848</v>
      </c>
      <c r="P95" s="54"/>
      <c r="Q95" s="54"/>
      <c r="R95" s="54"/>
      <c r="S95" s="75">
        <v>213505</v>
      </c>
      <c r="T95" s="75">
        <v>213505</v>
      </c>
      <c r="U95" s="54" t="s">
        <v>73</v>
      </c>
      <c r="V95" s="54"/>
      <c r="W95" s="82"/>
      <c r="X95" s="70"/>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row>
    <row r="96" s="3" customFormat="1" ht="59" customHeight="1" spans="1:256">
      <c r="A96" s="54">
        <v>51</v>
      </c>
      <c r="B96" s="54" t="s">
        <v>297</v>
      </c>
      <c r="C96" s="54" t="s">
        <v>298</v>
      </c>
      <c r="D96" s="54" t="s">
        <v>299</v>
      </c>
      <c r="E96" s="54" t="s">
        <v>300</v>
      </c>
      <c r="F96" s="54" t="s">
        <v>69</v>
      </c>
      <c r="G96" s="84" t="s">
        <v>301</v>
      </c>
      <c r="H96" s="54"/>
      <c r="I96" s="54" t="s">
        <v>71</v>
      </c>
      <c r="J96" s="54"/>
      <c r="K96" s="54"/>
      <c r="L96" s="54">
        <v>240</v>
      </c>
      <c r="M96" s="54" t="s">
        <v>118</v>
      </c>
      <c r="N96" s="54">
        <v>418.723</v>
      </c>
      <c r="O96" s="54">
        <v>418.723</v>
      </c>
      <c r="P96" s="54"/>
      <c r="Q96" s="54"/>
      <c r="R96" s="54"/>
      <c r="S96" s="75">
        <v>213505</v>
      </c>
      <c r="T96" s="75">
        <v>213505</v>
      </c>
      <c r="U96" s="54" t="s">
        <v>73</v>
      </c>
      <c r="V96" s="54"/>
      <c r="W96" s="69">
        <v>43739</v>
      </c>
      <c r="X96" s="70"/>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row>
    <row r="97" s="3" customFormat="1" ht="49" customHeight="1" spans="1:256">
      <c r="A97" s="54">
        <v>52</v>
      </c>
      <c r="B97" s="54" t="s">
        <v>302</v>
      </c>
      <c r="C97" s="54" t="s">
        <v>303</v>
      </c>
      <c r="D97" s="54" t="s">
        <v>167</v>
      </c>
      <c r="E97" s="54" t="s">
        <v>186</v>
      </c>
      <c r="F97" s="54" t="s">
        <v>304</v>
      </c>
      <c r="G97" s="56" t="s">
        <v>305</v>
      </c>
      <c r="H97" s="54"/>
      <c r="I97" s="54" t="s">
        <v>71</v>
      </c>
      <c r="J97" s="54"/>
      <c r="K97" s="54"/>
      <c r="L97" s="54">
        <v>190</v>
      </c>
      <c r="M97" s="54" t="s">
        <v>306</v>
      </c>
      <c r="N97" s="54">
        <v>1520</v>
      </c>
      <c r="O97" s="54">
        <v>1520</v>
      </c>
      <c r="P97" s="54"/>
      <c r="Q97" s="54"/>
      <c r="R97" s="54"/>
      <c r="S97" s="54">
        <v>2130504</v>
      </c>
      <c r="T97" s="54">
        <v>2130504</v>
      </c>
      <c r="U97" s="54" t="s">
        <v>73</v>
      </c>
      <c r="V97" s="54"/>
      <c r="W97" s="69">
        <v>43678</v>
      </c>
      <c r="X97" s="70"/>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row>
    <row r="98" s="3" customFormat="1" ht="47" customHeight="1" spans="1:256">
      <c r="A98" s="54">
        <v>53</v>
      </c>
      <c r="B98" s="54" t="s">
        <v>307</v>
      </c>
      <c r="C98" s="54" t="s">
        <v>308</v>
      </c>
      <c r="D98" s="54" t="s">
        <v>76</v>
      </c>
      <c r="E98" s="54" t="s">
        <v>186</v>
      </c>
      <c r="F98" s="54" t="s">
        <v>304</v>
      </c>
      <c r="G98" s="56" t="s">
        <v>309</v>
      </c>
      <c r="H98" s="54"/>
      <c r="I98" s="54" t="s">
        <v>71</v>
      </c>
      <c r="J98" s="54"/>
      <c r="K98" s="54"/>
      <c r="L98" s="54">
        <v>262</v>
      </c>
      <c r="M98" s="54" t="s">
        <v>306</v>
      </c>
      <c r="N98" s="54">
        <v>2100</v>
      </c>
      <c r="O98" s="54">
        <v>2100</v>
      </c>
      <c r="P98" s="54"/>
      <c r="Q98" s="54"/>
      <c r="R98" s="54"/>
      <c r="S98" s="54">
        <v>2130504</v>
      </c>
      <c r="T98" s="54">
        <v>2130504</v>
      </c>
      <c r="U98" s="54" t="s">
        <v>73</v>
      </c>
      <c r="V98" s="54"/>
      <c r="W98" s="69">
        <v>43739</v>
      </c>
      <c r="X98" s="70"/>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row>
    <row r="99" s="3" customFormat="1" ht="54" customHeight="1" spans="1:256">
      <c r="A99" s="54">
        <v>54</v>
      </c>
      <c r="B99" s="54" t="s">
        <v>310</v>
      </c>
      <c r="C99" s="54" t="s">
        <v>311</v>
      </c>
      <c r="D99" s="54" t="s">
        <v>134</v>
      </c>
      <c r="E99" s="54" t="s">
        <v>186</v>
      </c>
      <c r="F99" s="54" t="s">
        <v>135</v>
      </c>
      <c r="G99" s="56" t="s">
        <v>312</v>
      </c>
      <c r="H99" s="54"/>
      <c r="I99" s="54" t="s">
        <v>71</v>
      </c>
      <c r="J99" s="54"/>
      <c r="K99" s="54"/>
      <c r="L99" s="54">
        <v>52</v>
      </c>
      <c r="M99" s="54" t="s">
        <v>306</v>
      </c>
      <c r="N99" s="54">
        <v>412</v>
      </c>
      <c r="O99" s="54">
        <v>412</v>
      </c>
      <c r="P99" s="54"/>
      <c r="Q99" s="54"/>
      <c r="R99" s="54"/>
      <c r="S99" s="54">
        <v>2130504</v>
      </c>
      <c r="T99" s="54">
        <v>2130504</v>
      </c>
      <c r="U99" s="54" t="s">
        <v>73</v>
      </c>
      <c r="V99" s="54"/>
      <c r="W99" s="69">
        <v>43739</v>
      </c>
      <c r="X99" s="70"/>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row>
    <row r="100" s="3" customFormat="1" ht="53" customHeight="1" spans="1:256">
      <c r="A100" s="54">
        <v>55</v>
      </c>
      <c r="B100" s="54" t="s">
        <v>313</v>
      </c>
      <c r="C100" s="54" t="s">
        <v>314</v>
      </c>
      <c r="D100" s="54" t="s">
        <v>181</v>
      </c>
      <c r="E100" s="54" t="s">
        <v>186</v>
      </c>
      <c r="F100" s="54" t="s">
        <v>304</v>
      </c>
      <c r="G100" s="56" t="s">
        <v>315</v>
      </c>
      <c r="H100" s="54"/>
      <c r="I100" s="54" t="s">
        <v>71</v>
      </c>
      <c r="J100" s="54"/>
      <c r="K100" s="54"/>
      <c r="L100" s="54">
        <v>236</v>
      </c>
      <c r="M100" s="54" t="s">
        <v>306</v>
      </c>
      <c r="N100" s="54">
        <v>1888</v>
      </c>
      <c r="O100" s="54">
        <v>1888</v>
      </c>
      <c r="P100" s="54"/>
      <c r="Q100" s="54"/>
      <c r="R100" s="54"/>
      <c r="S100" s="54">
        <v>2130504</v>
      </c>
      <c r="T100" s="54">
        <v>2130504</v>
      </c>
      <c r="U100" s="54" t="s">
        <v>73</v>
      </c>
      <c r="V100" s="54"/>
      <c r="W100" s="69">
        <v>43739</v>
      </c>
      <c r="X100" s="70"/>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row>
    <row r="101" s="3" customFormat="1" ht="100" customHeight="1" spans="1:256">
      <c r="A101" s="54">
        <v>56</v>
      </c>
      <c r="B101" s="54" t="s">
        <v>316</v>
      </c>
      <c r="C101" s="54" t="s">
        <v>317</v>
      </c>
      <c r="D101" s="54" t="s">
        <v>134</v>
      </c>
      <c r="E101" s="54" t="s">
        <v>186</v>
      </c>
      <c r="F101" s="54" t="s">
        <v>304</v>
      </c>
      <c r="G101" s="84" t="s">
        <v>318</v>
      </c>
      <c r="H101" s="54"/>
      <c r="I101" s="54" t="s">
        <v>71</v>
      </c>
      <c r="J101" s="54"/>
      <c r="K101" s="54"/>
      <c r="L101" s="54">
        <v>12510</v>
      </c>
      <c r="M101" s="54" t="s">
        <v>86</v>
      </c>
      <c r="N101" s="54">
        <v>1035.34</v>
      </c>
      <c r="O101" s="54"/>
      <c r="P101" s="54">
        <v>1035.34</v>
      </c>
      <c r="Q101" s="54"/>
      <c r="R101" s="54"/>
      <c r="S101" s="54">
        <v>213505</v>
      </c>
      <c r="T101" s="54">
        <v>213505</v>
      </c>
      <c r="U101" s="54" t="s">
        <v>73</v>
      </c>
      <c r="V101" s="54"/>
      <c r="W101" s="69">
        <v>43739</v>
      </c>
      <c r="X101" s="70"/>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row>
    <row r="102" s="3" customFormat="1" ht="91" customHeight="1" spans="1:256">
      <c r="A102" s="54">
        <v>57</v>
      </c>
      <c r="B102" s="54" t="s">
        <v>319</v>
      </c>
      <c r="C102" s="54" t="s">
        <v>320</v>
      </c>
      <c r="D102" s="54" t="s">
        <v>134</v>
      </c>
      <c r="E102" s="54" t="s">
        <v>186</v>
      </c>
      <c r="F102" s="54" t="s">
        <v>304</v>
      </c>
      <c r="G102" s="84" t="s">
        <v>321</v>
      </c>
      <c r="H102" s="54"/>
      <c r="I102" s="54" t="s">
        <v>71</v>
      </c>
      <c r="J102" s="54"/>
      <c r="K102" s="54"/>
      <c r="L102" s="54">
        <v>12510</v>
      </c>
      <c r="M102" s="54" t="s">
        <v>86</v>
      </c>
      <c r="N102" s="54">
        <v>3714.65</v>
      </c>
      <c r="O102" s="54"/>
      <c r="P102" s="54">
        <v>3714.65</v>
      </c>
      <c r="Q102" s="54"/>
      <c r="R102" s="54"/>
      <c r="S102" s="54">
        <v>213505</v>
      </c>
      <c r="T102" s="54">
        <v>213505</v>
      </c>
      <c r="U102" s="54" t="s">
        <v>73</v>
      </c>
      <c r="V102" s="54"/>
      <c r="W102" s="69">
        <v>43739</v>
      </c>
      <c r="X102" s="70"/>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row>
    <row r="103" s="3" customFormat="1" ht="75" customHeight="1" spans="1:256">
      <c r="A103" s="54">
        <v>58</v>
      </c>
      <c r="B103" s="54" t="s">
        <v>322</v>
      </c>
      <c r="C103" s="54" t="s">
        <v>323</v>
      </c>
      <c r="D103" s="54" t="s">
        <v>134</v>
      </c>
      <c r="E103" s="54" t="s">
        <v>186</v>
      </c>
      <c r="F103" s="54" t="s">
        <v>304</v>
      </c>
      <c r="G103" s="84" t="s">
        <v>324</v>
      </c>
      <c r="H103" s="54"/>
      <c r="I103" s="54" t="s">
        <v>71</v>
      </c>
      <c r="J103" s="54"/>
      <c r="K103" s="54"/>
      <c r="L103" s="54">
        <v>12510</v>
      </c>
      <c r="M103" s="54" t="s">
        <v>86</v>
      </c>
      <c r="N103" s="54">
        <v>1317.94</v>
      </c>
      <c r="O103" s="54"/>
      <c r="P103" s="54">
        <v>1317.94</v>
      </c>
      <c r="Q103" s="54"/>
      <c r="R103" s="54"/>
      <c r="S103" s="54">
        <v>213505</v>
      </c>
      <c r="T103" s="54">
        <v>213505</v>
      </c>
      <c r="U103" s="54" t="s">
        <v>73</v>
      </c>
      <c r="V103" s="54"/>
      <c r="W103" s="69">
        <v>43739</v>
      </c>
      <c r="X103" s="70"/>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row>
    <row r="104" s="3" customFormat="1" ht="99" customHeight="1" spans="1:256">
      <c r="A104" s="54">
        <v>59</v>
      </c>
      <c r="B104" s="54" t="s">
        <v>325</v>
      </c>
      <c r="C104" s="54" t="s">
        <v>326</v>
      </c>
      <c r="D104" s="54" t="s">
        <v>134</v>
      </c>
      <c r="E104" s="54" t="s">
        <v>186</v>
      </c>
      <c r="F104" s="54" t="s">
        <v>304</v>
      </c>
      <c r="G104" s="84" t="s">
        <v>327</v>
      </c>
      <c r="H104" s="54"/>
      <c r="I104" s="54" t="s">
        <v>71</v>
      </c>
      <c r="J104" s="54"/>
      <c r="K104" s="54"/>
      <c r="L104" s="54">
        <v>12510</v>
      </c>
      <c r="M104" s="54" t="s">
        <v>86</v>
      </c>
      <c r="N104" s="54">
        <v>3932.07</v>
      </c>
      <c r="O104" s="54"/>
      <c r="P104" s="54">
        <v>3932.07</v>
      </c>
      <c r="Q104" s="54"/>
      <c r="R104" s="54"/>
      <c r="S104" s="54">
        <v>213505</v>
      </c>
      <c r="T104" s="54">
        <v>213505</v>
      </c>
      <c r="U104" s="54" t="s">
        <v>73</v>
      </c>
      <c r="V104" s="54"/>
      <c r="W104" s="69">
        <v>43739</v>
      </c>
      <c r="X104" s="70"/>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row>
    <row r="105" s="3" customFormat="1" ht="67" customHeight="1" spans="1:256">
      <c r="A105" s="54">
        <v>60</v>
      </c>
      <c r="B105" s="54" t="s">
        <v>328</v>
      </c>
      <c r="C105" s="54" t="s">
        <v>329</v>
      </c>
      <c r="D105" s="54" t="s">
        <v>67</v>
      </c>
      <c r="E105" s="54" t="s">
        <v>186</v>
      </c>
      <c r="F105" s="54" t="s">
        <v>304</v>
      </c>
      <c r="G105" s="56" t="s">
        <v>330</v>
      </c>
      <c r="H105" s="54"/>
      <c r="I105" s="54" t="s">
        <v>71</v>
      </c>
      <c r="J105" s="54"/>
      <c r="K105" s="54"/>
      <c r="L105" s="54">
        <v>1067</v>
      </c>
      <c r="M105" s="54" t="s">
        <v>86</v>
      </c>
      <c r="N105" s="54">
        <v>211.89</v>
      </c>
      <c r="O105" s="54"/>
      <c r="P105" s="54">
        <v>211.89</v>
      </c>
      <c r="Q105" s="54"/>
      <c r="R105" s="54"/>
      <c r="S105" s="54">
        <v>2130505</v>
      </c>
      <c r="T105" s="54">
        <v>2130505</v>
      </c>
      <c r="U105" s="54" t="s">
        <v>73</v>
      </c>
      <c r="V105" s="54"/>
      <c r="W105" s="69">
        <v>43739</v>
      </c>
      <c r="X105" s="70"/>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row>
    <row r="106" s="3" customFormat="1" ht="73" customHeight="1" spans="1:256">
      <c r="A106" s="54">
        <v>61</v>
      </c>
      <c r="B106" s="54" t="s">
        <v>331</v>
      </c>
      <c r="C106" s="55" t="s">
        <v>332</v>
      </c>
      <c r="D106" s="54" t="s">
        <v>333</v>
      </c>
      <c r="E106" s="54" t="s">
        <v>191</v>
      </c>
      <c r="F106" s="54" t="s">
        <v>304</v>
      </c>
      <c r="G106" s="56" t="s">
        <v>334</v>
      </c>
      <c r="H106" s="54"/>
      <c r="I106" s="54" t="s">
        <v>71</v>
      </c>
      <c r="J106" s="54"/>
      <c r="K106" s="54"/>
      <c r="L106" s="54">
        <v>660</v>
      </c>
      <c r="M106" s="54" t="s">
        <v>72</v>
      </c>
      <c r="N106" s="54">
        <v>329.54</v>
      </c>
      <c r="O106" s="54">
        <v>329.54</v>
      </c>
      <c r="P106" s="54"/>
      <c r="Q106" s="54"/>
      <c r="R106" s="54"/>
      <c r="S106" s="54">
        <v>213505</v>
      </c>
      <c r="T106" s="54">
        <v>213505</v>
      </c>
      <c r="U106" s="54" t="s">
        <v>73</v>
      </c>
      <c r="V106" s="54"/>
      <c r="W106" s="69">
        <v>43739</v>
      </c>
      <c r="X106" s="70"/>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row>
    <row r="107" s="3" customFormat="1" ht="123" customHeight="1" spans="1:256">
      <c r="A107" s="54">
        <v>62</v>
      </c>
      <c r="B107" s="54" t="s">
        <v>335</v>
      </c>
      <c r="C107" s="54" t="s">
        <v>336</v>
      </c>
      <c r="D107" s="54" t="s">
        <v>172</v>
      </c>
      <c r="E107" s="54" t="s">
        <v>191</v>
      </c>
      <c r="F107" s="54" t="s">
        <v>173</v>
      </c>
      <c r="G107" s="56" t="s">
        <v>337</v>
      </c>
      <c r="H107" s="54"/>
      <c r="I107" s="54" t="s">
        <v>71</v>
      </c>
      <c r="J107" s="54"/>
      <c r="K107" s="54"/>
      <c r="L107" s="54">
        <v>1527</v>
      </c>
      <c r="M107" s="54" t="s">
        <v>118</v>
      </c>
      <c r="N107" s="54">
        <v>140</v>
      </c>
      <c r="O107" s="54">
        <v>140</v>
      </c>
      <c r="P107" s="54"/>
      <c r="Q107" s="54"/>
      <c r="R107" s="54"/>
      <c r="S107" s="54">
        <v>213505</v>
      </c>
      <c r="T107" s="91">
        <v>2130504</v>
      </c>
      <c r="U107" s="54" t="s">
        <v>80</v>
      </c>
      <c r="V107" s="71">
        <f>O107/60631.993</f>
        <v>0.0023090120095508</v>
      </c>
      <c r="W107" s="69">
        <v>43678</v>
      </c>
      <c r="X107" s="70"/>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row>
    <row r="108" s="3" customFormat="1" ht="65" customHeight="1" spans="1:256">
      <c r="A108" s="54">
        <v>63</v>
      </c>
      <c r="B108" s="54" t="s">
        <v>338</v>
      </c>
      <c r="C108" s="54" t="s">
        <v>339</v>
      </c>
      <c r="D108" s="54" t="s">
        <v>340</v>
      </c>
      <c r="E108" s="54" t="s">
        <v>68</v>
      </c>
      <c r="F108" s="54" t="s">
        <v>341</v>
      </c>
      <c r="G108" s="56" t="s">
        <v>342</v>
      </c>
      <c r="H108" s="54"/>
      <c r="I108" s="54" t="s">
        <v>71</v>
      </c>
      <c r="J108" s="54"/>
      <c r="K108" s="54"/>
      <c r="L108" s="54">
        <v>15623</v>
      </c>
      <c r="M108" s="54" t="s">
        <v>343</v>
      </c>
      <c r="N108" s="54">
        <v>5093.31</v>
      </c>
      <c r="O108" s="54">
        <v>5093.31</v>
      </c>
      <c r="P108" s="54"/>
      <c r="Q108" s="54"/>
      <c r="R108" s="54"/>
      <c r="S108" s="54">
        <v>2140601</v>
      </c>
      <c r="T108" s="54">
        <v>2140601</v>
      </c>
      <c r="U108" s="54" t="s">
        <v>73</v>
      </c>
      <c r="V108" s="71"/>
      <c r="W108" s="69">
        <v>43709</v>
      </c>
      <c r="X108" s="70"/>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row>
    <row r="109" s="3" customFormat="1" ht="63" customHeight="1" spans="1:256">
      <c r="A109" s="54">
        <v>64</v>
      </c>
      <c r="B109" s="54" t="s">
        <v>344</v>
      </c>
      <c r="C109" s="54" t="s">
        <v>345</v>
      </c>
      <c r="D109" s="54" t="s">
        <v>27</v>
      </c>
      <c r="E109" s="54" t="s">
        <v>186</v>
      </c>
      <c r="F109" s="54" t="s">
        <v>341</v>
      </c>
      <c r="G109" s="56" t="s">
        <v>346</v>
      </c>
      <c r="H109" s="54"/>
      <c r="I109" s="54" t="s">
        <v>71</v>
      </c>
      <c r="J109" s="54"/>
      <c r="K109" s="54"/>
      <c r="L109" s="54">
        <v>5920</v>
      </c>
      <c r="M109" s="54" t="s">
        <v>343</v>
      </c>
      <c r="N109" s="54">
        <v>594.89</v>
      </c>
      <c r="O109" s="54">
        <v>594.89</v>
      </c>
      <c r="P109" s="54"/>
      <c r="Q109" s="54"/>
      <c r="R109" s="54"/>
      <c r="S109" s="54">
        <v>2140601</v>
      </c>
      <c r="T109" s="54">
        <v>2140601</v>
      </c>
      <c r="U109" s="54" t="s">
        <v>73</v>
      </c>
      <c r="V109" s="54"/>
      <c r="W109" s="69">
        <v>43709</v>
      </c>
      <c r="X109" s="70"/>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row>
    <row r="110" s="3" customFormat="1" ht="104" customHeight="1" spans="1:256">
      <c r="A110" s="54">
        <v>65</v>
      </c>
      <c r="B110" s="54" t="s">
        <v>347</v>
      </c>
      <c r="C110" s="54" t="s">
        <v>348</v>
      </c>
      <c r="D110" s="54" t="s">
        <v>349</v>
      </c>
      <c r="E110" s="54" t="s">
        <v>84</v>
      </c>
      <c r="F110" s="54" t="s">
        <v>350</v>
      </c>
      <c r="G110" s="56" t="s">
        <v>351</v>
      </c>
      <c r="H110" s="54"/>
      <c r="I110" s="54" t="s">
        <v>71</v>
      </c>
      <c r="J110" s="54"/>
      <c r="K110" s="54"/>
      <c r="L110" s="54">
        <v>1523</v>
      </c>
      <c r="M110" s="54" t="s">
        <v>79</v>
      </c>
      <c r="N110" s="54">
        <v>907.2292</v>
      </c>
      <c r="O110" s="54">
        <v>907.2292</v>
      </c>
      <c r="P110" s="54"/>
      <c r="Q110" s="54"/>
      <c r="R110" s="54"/>
      <c r="S110" s="91">
        <v>2130504</v>
      </c>
      <c r="T110" s="91">
        <v>2130504</v>
      </c>
      <c r="U110" s="54" t="s">
        <v>73</v>
      </c>
      <c r="V110" s="54"/>
      <c r="W110" s="69">
        <v>43709</v>
      </c>
      <c r="X110" s="70"/>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row>
    <row r="111" s="3" customFormat="1" ht="195" customHeight="1" spans="1:256">
      <c r="A111" s="54">
        <v>66</v>
      </c>
      <c r="B111" s="54" t="s">
        <v>239</v>
      </c>
      <c r="C111" s="54" t="s">
        <v>352</v>
      </c>
      <c r="D111" s="54" t="s">
        <v>353</v>
      </c>
      <c r="E111" s="54" t="s">
        <v>237</v>
      </c>
      <c r="F111" s="54" t="s">
        <v>69</v>
      </c>
      <c r="G111" s="56" t="s">
        <v>354</v>
      </c>
      <c r="H111" s="54" t="s">
        <v>71</v>
      </c>
      <c r="I111" s="54"/>
      <c r="J111" s="54"/>
      <c r="K111" s="54"/>
      <c r="L111" s="54">
        <v>1987</v>
      </c>
      <c r="M111" s="54" t="s">
        <v>72</v>
      </c>
      <c r="N111" s="54">
        <v>2864.88</v>
      </c>
      <c r="O111" s="54">
        <v>2864.88</v>
      </c>
      <c r="P111" s="54"/>
      <c r="Q111" s="54"/>
      <c r="R111" s="54"/>
      <c r="S111" s="54">
        <v>213505</v>
      </c>
      <c r="T111" s="54">
        <v>213505</v>
      </c>
      <c r="U111" s="54" t="s">
        <v>73</v>
      </c>
      <c r="V111" s="54"/>
      <c r="W111" s="69">
        <v>43709</v>
      </c>
      <c r="X111" s="70"/>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row>
    <row r="112" s="3" customFormat="1" spans="1:256">
      <c r="A112" s="1"/>
      <c r="B112" s="1"/>
      <c r="C112" s="1"/>
      <c r="D112" s="1"/>
      <c r="E112" s="1"/>
      <c r="F112" s="1"/>
      <c r="G112" s="85"/>
      <c r="H112" s="1"/>
      <c r="I112" s="1"/>
      <c r="J112" s="1"/>
      <c r="K112" s="1"/>
      <c r="L112" s="1"/>
      <c r="M112" s="1"/>
      <c r="N112" s="1"/>
      <c r="O112" s="1"/>
      <c r="P112" s="1"/>
      <c r="Q112" s="1"/>
      <c r="R112" s="1"/>
      <c r="S112" s="1"/>
      <c r="T112" s="1"/>
      <c r="U112" s="2"/>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row>
    <row r="113" spans="23:23">
      <c r="W113" s="1"/>
    </row>
  </sheetData>
  <autoFilter ref="A1:X111">
    <extLst/>
  </autoFilter>
  <mergeCells count="110">
    <mergeCell ref="A2:X2"/>
    <mergeCell ref="A3:C3"/>
    <mergeCell ref="H3:I3"/>
    <mergeCell ref="M3:N3"/>
    <mergeCell ref="R3:S3"/>
    <mergeCell ref="T3:U3"/>
    <mergeCell ref="H4:K4"/>
    <mergeCell ref="N4:R4"/>
    <mergeCell ref="S4:T4"/>
    <mergeCell ref="A4:A5"/>
    <mergeCell ref="A17:A18"/>
    <mergeCell ref="A34:A42"/>
    <mergeCell ref="A43:A65"/>
    <mergeCell ref="A72:A73"/>
    <mergeCell ref="A75:A77"/>
    <mergeCell ref="A90:A95"/>
    <mergeCell ref="B4:B5"/>
    <mergeCell ref="B17:B18"/>
    <mergeCell ref="B34:B42"/>
    <mergeCell ref="B43:B65"/>
    <mergeCell ref="B72:B73"/>
    <mergeCell ref="B75:B77"/>
    <mergeCell ref="B90:B95"/>
    <mergeCell ref="C4:C5"/>
    <mergeCell ref="C17:C18"/>
    <mergeCell ref="C34:C42"/>
    <mergeCell ref="C43:C65"/>
    <mergeCell ref="C72:C73"/>
    <mergeCell ref="C75:C77"/>
    <mergeCell ref="C90:C95"/>
    <mergeCell ref="D4:D5"/>
    <mergeCell ref="D17:D18"/>
    <mergeCell ref="D34:D42"/>
    <mergeCell ref="D43:D65"/>
    <mergeCell ref="D72:D73"/>
    <mergeCell ref="D75:D77"/>
    <mergeCell ref="D90:D95"/>
    <mergeCell ref="E4:E5"/>
    <mergeCell ref="E17:E18"/>
    <mergeCell ref="E34:E42"/>
    <mergeCell ref="E43:E65"/>
    <mergeCell ref="E72:E73"/>
    <mergeCell ref="E75:E77"/>
    <mergeCell ref="E90:E95"/>
    <mergeCell ref="F4:F5"/>
    <mergeCell ref="F17:F18"/>
    <mergeCell ref="F34:F42"/>
    <mergeCell ref="F43:F65"/>
    <mergeCell ref="F72:F73"/>
    <mergeCell ref="F75:F77"/>
    <mergeCell ref="F90:F95"/>
    <mergeCell ref="G4:G5"/>
    <mergeCell ref="G17:G18"/>
    <mergeCell ref="G34:G42"/>
    <mergeCell ref="G43:G65"/>
    <mergeCell ref="G72:G73"/>
    <mergeCell ref="G75:G77"/>
    <mergeCell ref="G90:G95"/>
    <mergeCell ref="H17:H18"/>
    <mergeCell ref="H34:H42"/>
    <mergeCell ref="H43:H65"/>
    <mergeCell ref="H72:H73"/>
    <mergeCell ref="H75:H77"/>
    <mergeCell ref="H90:H95"/>
    <mergeCell ref="I17:I18"/>
    <mergeCell ref="I34:I42"/>
    <mergeCell ref="I43:I65"/>
    <mergeCell ref="I72:I73"/>
    <mergeCell ref="I75:I77"/>
    <mergeCell ref="I90:I95"/>
    <mergeCell ref="J17:J18"/>
    <mergeCell ref="J34:J42"/>
    <mergeCell ref="J43:J65"/>
    <mergeCell ref="J72:J73"/>
    <mergeCell ref="J75:J77"/>
    <mergeCell ref="J90:J95"/>
    <mergeCell ref="K17:K18"/>
    <mergeCell ref="K34:K42"/>
    <mergeCell ref="K43:K65"/>
    <mergeCell ref="K72:K73"/>
    <mergeCell ref="K75:K77"/>
    <mergeCell ref="K90:K95"/>
    <mergeCell ref="L4:L5"/>
    <mergeCell ref="L17:L18"/>
    <mergeCell ref="L34:L42"/>
    <mergeCell ref="L43:L65"/>
    <mergeCell ref="L72:L73"/>
    <mergeCell ref="L75:L77"/>
    <mergeCell ref="L90:L95"/>
    <mergeCell ref="M4:M5"/>
    <mergeCell ref="N17:N18"/>
    <mergeCell ref="N34:N42"/>
    <mergeCell ref="N43:N65"/>
    <mergeCell ref="N72:N73"/>
    <mergeCell ref="N75:N77"/>
    <mergeCell ref="N90:N95"/>
    <mergeCell ref="U4:U5"/>
    <mergeCell ref="V4:V5"/>
    <mergeCell ref="W4:W5"/>
    <mergeCell ref="W34:W42"/>
    <mergeCell ref="W43:W65"/>
    <mergeCell ref="W72:W73"/>
    <mergeCell ref="W75:W77"/>
    <mergeCell ref="W90:W95"/>
    <mergeCell ref="X4:X5"/>
    <mergeCell ref="X34:X42"/>
    <mergeCell ref="X43:X65"/>
    <mergeCell ref="X72:X73"/>
    <mergeCell ref="X75:X77"/>
    <mergeCell ref="X91:X92"/>
  </mergeCells>
  <printOptions horizontalCentered="1"/>
  <pageMargins left="0.393055555555556" right="0.393055555555556" top="0.393055555555556" bottom="0.393055555555556" header="0.5" footer="0.5"/>
  <pageSetup paperSize="9" scale="37" orientation="landscape" horizontalDpi="600"/>
  <headerFooter>
    <oddFooter>&amp;C第 &amp;P 页，共 &amp;N 页</oddFooter>
  </headerFooter>
  <rowBreaks count="2" manualBreakCount="2">
    <brk id="42" max="16383" man="1"/>
    <brk id="89"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0"/>
  <sheetViews>
    <sheetView zoomScale="130" zoomScaleNormal="130" topLeftCell="A22" workbookViewId="0">
      <selection activeCell="H31" sqref="H7 H31"/>
    </sheetView>
  </sheetViews>
  <sheetFormatPr defaultColWidth="9" defaultRowHeight="13.5"/>
  <cols>
    <col min="1" max="1" width="6.13333333333333" style="1" customWidth="1"/>
    <col min="2" max="2" width="32.0583333333333" style="1" customWidth="1"/>
    <col min="3" max="3" width="9.86666666666667" style="1" customWidth="1"/>
    <col min="4" max="4" width="10.3666666666667" style="1" customWidth="1"/>
    <col min="5" max="5" width="11.5" style="2" customWidth="1"/>
    <col min="6" max="6" width="10.3666666666667" style="1" customWidth="1"/>
    <col min="7" max="7" width="14.1333333333333" style="1" customWidth="1"/>
    <col min="8" max="8" width="11.5" style="1" customWidth="1"/>
    <col min="9" max="10" width="12.6333333333333" style="1" customWidth="1"/>
    <col min="11" max="11" width="14" style="1" customWidth="1"/>
    <col min="12" max="256" width="9" style="1" customWidth="1"/>
    <col min="257" max="16384" width="9" style="3"/>
  </cols>
  <sheetData>
    <row r="1" ht="25.5" spans="1:11">
      <c r="A1" s="4" t="s">
        <v>355</v>
      </c>
      <c r="B1" s="4"/>
      <c r="C1" s="4"/>
      <c r="D1" s="4"/>
      <c r="E1" s="4"/>
      <c r="F1" s="4"/>
      <c r="G1" s="4"/>
      <c r="H1" s="4"/>
      <c r="I1" s="4"/>
      <c r="J1" s="4"/>
      <c r="K1" s="4"/>
    </row>
    <row r="2" ht="14.25" spans="1:11">
      <c r="A2" s="5" t="s">
        <v>33</v>
      </c>
      <c r="B2" s="5"/>
      <c r="C2" s="5"/>
      <c r="D2" s="5"/>
      <c r="E2" s="6"/>
      <c r="F2" s="6"/>
      <c r="G2" s="6"/>
      <c r="H2" s="6"/>
      <c r="I2" s="6"/>
      <c r="J2" s="37" t="s">
        <v>356</v>
      </c>
      <c r="K2" s="37"/>
    </row>
    <row r="3" ht="41.1" customHeight="1" spans="1:11">
      <c r="A3" s="7" t="s">
        <v>357</v>
      </c>
      <c r="B3" s="7" t="s">
        <v>358</v>
      </c>
      <c r="C3" s="7" t="s">
        <v>359</v>
      </c>
      <c r="D3" s="7" t="s">
        <v>360</v>
      </c>
      <c r="E3" s="7"/>
      <c r="F3" s="7"/>
      <c r="G3" s="7"/>
      <c r="H3" s="7"/>
      <c r="I3" s="7"/>
      <c r="J3" s="7"/>
      <c r="K3" s="7"/>
    </row>
    <row r="4" ht="33" customHeight="1" spans="1:11">
      <c r="A4" s="7"/>
      <c r="B4" s="7"/>
      <c r="C4" s="7"/>
      <c r="D4" s="7" t="s">
        <v>23</v>
      </c>
      <c r="E4" s="7" t="s">
        <v>24</v>
      </c>
      <c r="F4" s="7" t="s">
        <v>25</v>
      </c>
      <c r="G4" s="7" t="s">
        <v>26</v>
      </c>
      <c r="H4" s="7" t="s">
        <v>27</v>
      </c>
      <c r="I4" s="7" t="s">
        <v>28</v>
      </c>
      <c r="J4" s="7" t="s">
        <v>29</v>
      </c>
      <c r="K4" s="7" t="s">
        <v>30</v>
      </c>
    </row>
    <row r="5" ht="33" customHeight="1" spans="1:11">
      <c r="A5" s="8"/>
      <c r="B5" s="7" t="s">
        <v>361</v>
      </c>
      <c r="C5" s="7"/>
      <c r="D5" s="8">
        <f t="shared" ref="D5:K5" si="0">D6+D29+D50</f>
        <v>0</v>
      </c>
      <c r="E5" s="8">
        <f t="shared" si="0"/>
        <v>0</v>
      </c>
      <c r="F5" s="8">
        <f t="shared" si="0"/>
        <v>0</v>
      </c>
      <c r="G5" s="9">
        <f t="shared" si="0"/>
        <v>0</v>
      </c>
      <c r="H5" s="10">
        <f>SUM(H6+H29+H50)</f>
        <v>60031.1493</v>
      </c>
      <c r="I5" s="8">
        <f t="shared" si="0"/>
        <v>0</v>
      </c>
      <c r="J5" s="8">
        <f t="shared" si="0"/>
        <v>0</v>
      </c>
      <c r="K5" s="8">
        <f t="shared" si="0"/>
        <v>0</v>
      </c>
    </row>
    <row r="6" ht="33.95" customHeight="1" spans="1:11">
      <c r="A6" s="11">
        <v>1</v>
      </c>
      <c r="B6" s="12" t="s">
        <v>362</v>
      </c>
      <c r="C6" s="7"/>
      <c r="D6" s="8"/>
      <c r="E6" s="13"/>
      <c r="F6" s="14"/>
      <c r="G6" s="9"/>
      <c r="H6" s="10">
        <f>SUM(H8:H28)</f>
        <v>42576.4515</v>
      </c>
      <c r="I6" s="38"/>
      <c r="J6" s="8"/>
      <c r="K6" s="38"/>
    </row>
    <row r="7" ht="33.95" customHeight="1" spans="1:11">
      <c r="A7" s="15"/>
      <c r="B7" s="12" t="s">
        <v>10</v>
      </c>
      <c r="C7" s="7"/>
      <c r="D7" s="8"/>
      <c r="E7" s="13"/>
      <c r="F7" s="14"/>
      <c r="G7" s="9"/>
      <c r="H7" s="10">
        <f>SUM(H8:H11)</f>
        <v>29003.1563</v>
      </c>
      <c r="I7" s="38"/>
      <c r="J7" s="8"/>
      <c r="K7" s="38"/>
    </row>
    <row r="8" ht="33.95" customHeight="1" spans="1:11">
      <c r="A8" s="15"/>
      <c r="B8" s="12" t="s">
        <v>363</v>
      </c>
      <c r="C8" s="7"/>
      <c r="D8" s="8"/>
      <c r="E8" s="13"/>
      <c r="F8" s="14"/>
      <c r="G8" s="9"/>
      <c r="H8" s="10">
        <v>22245.1563</v>
      </c>
      <c r="I8" s="38"/>
      <c r="J8" s="8"/>
      <c r="K8" s="39"/>
    </row>
    <row r="9" ht="33.95" customHeight="1" spans="1:11">
      <c r="A9" s="15"/>
      <c r="B9" s="12" t="s">
        <v>12</v>
      </c>
      <c r="C9" s="7"/>
      <c r="D9" s="8"/>
      <c r="E9" s="13"/>
      <c r="F9" s="14"/>
      <c r="G9" s="9"/>
      <c r="H9" s="10">
        <v>5920</v>
      </c>
      <c r="I9" s="38"/>
      <c r="J9" s="8"/>
      <c r="K9" s="39"/>
    </row>
    <row r="10" ht="33.95" customHeight="1" spans="1:11">
      <c r="A10" s="15"/>
      <c r="B10" s="12" t="s">
        <v>13</v>
      </c>
      <c r="C10" s="7"/>
      <c r="D10" s="8"/>
      <c r="E10" s="13"/>
      <c r="F10" s="14"/>
      <c r="G10" s="9"/>
      <c r="H10" s="10">
        <v>790</v>
      </c>
      <c r="I10" s="38"/>
      <c r="J10" s="8"/>
      <c r="K10" s="39"/>
    </row>
    <row r="11" ht="33.95" customHeight="1" spans="1:11">
      <c r="A11" s="15"/>
      <c r="B11" s="12" t="s">
        <v>14</v>
      </c>
      <c r="C11" s="7"/>
      <c r="D11" s="8"/>
      <c r="E11" s="13"/>
      <c r="F11" s="14"/>
      <c r="G11" s="9"/>
      <c r="H11" s="10">
        <v>48</v>
      </c>
      <c r="I11" s="38"/>
      <c r="J11" s="8"/>
      <c r="K11" s="38"/>
    </row>
    <row r="12" ht="33.95" customHeight="1" spans="1:11">
      <c r="A12" s="16"/>
      <c r="B12" s="12" t="s">
        <v>15</v>
      </c>
      <c r="C12" s="7"/>
      <c r="D12" s="8"/>
      <c r="E12" s="13"/>
      <c r="F12" s="8"/>
      <c r="G12" s="9"/>
      <c r="H12" s="17"/>
      <c r="I12" s="38"/>
      <c r="J12" s="8"/>
      <c r="K12" s="38"/>
    </row>
    <row r="13" ht="33.95" customHeight="1" spans="1:11">
      <c r="A13" s="18">
        <v>2</v>
      </c>
      <c r="B13" s="19" t="s">
        <v>79</v>
      </c>
      <c r="C13" s="20"/>
      <c r="D13" s="21"/>
      <c r="E13" s="13"/>
      <c r="F13" s="14"/>
      <c r="G13" s="22"/>
      <c r="H13" s="10">
        <v>3452</v>
      </c>
      <c r="I13" s="38"/>
      <c r="J13" s="21"/>
      <c r="K13" s="38"/>
    </row>
    <row r="14" ht="33.95" customHeight="1" spans="1:11">
      <c r="A14" s="18">
        <v>3</v>
      </c>
      <c r="B14" s="23" t="s">
        <v>203</v>
      </c>
      <c r="C14" s="20"/>
      <c r="D14" s="21"/>
      <c r="E14" s="13"/>
      <c r="F14" s="14"/>
      <c r="G14" s="22"/>
      <c r="H14" s="10">
        <v>509</v>
      </c>
      <c r="I14" s="38"/>
      <c r="J14" s="21"/>
      <c r="K14" s="38"/>
    </row>
    <row r="15" ht="33.95" customHeight="1" spans="1:11">
      <c r="A15" s="18">
        <v>4</v>
      </c>
      <c r="B15" s="23" t="s">
        <v>197</v>
      </c>
      <c r="C15" s="20"/>
      <c r="D15" s="21"/>
      <c r="E15" s="13"/>
      <c r="F15" s="14"/>
      <c r="G15" s="22"/>
      <c r="H15" s="10">
        <v>1415.28</v>
      </c>
      <c r="I15" s="38"/>
      <c r="J15" s="21"/>
      <c r="K15" s="38"/>
    </row>
    <row r="16" ht="33.95" customHeight="1" spans="1:11">
      <c r="A16" s="18">
        <v>5</v>
      </c>
      <c r="B16" s="23" t="s">
        <v>196</v>
      </c>
      <c r="C16" s="20"/>
      <c r="D16" s="21"/>
      <c r="E16" s="13"/>
      <c r="F16" s="14"/>
      <c r="G16" s="24"/>
      <c r="H16" s="17"/>
      <c r="I16" s="38"/>
      <c r="J16" s="21"/>
      <c r="K16" s="38"/>
    </row>
    <row r="17" ht="33.95" customHeight="1" spans="1:11">
      <c r="A17" s="18">
        <v>6</v>
      </c>
      <c r="B17" s="23" t="s">
        <v>198</v>
      </c>
      <c r="C17" s="20"/>
      <c r="D17" s="21"/>
      <c r="E17" s="13"/>
      <c r="F17" s="14"/>
      <c r="G17" s="22"/>
      <c r="H17" s="25"/>
      <c r="I17" s="38"/>
      <c r="J17" s="21"/>
      <c r="K17" s="38"/>
    </row>
    <row r="18" ht="33.95" customHeight="1" spans="1:11">
      <c r="A18" s="18">
        <v>7</v>
      </c>
      <c r="B18" s="23" t="s">
        <v>364</v>
      </c>
      <c r="C18" s="20"/>
      <c r="D18" s="21"/>
      <c r="E18" s="13"/>
      <c r="F18" s="14"/>
      <c r="G18" s="22"/>
      <c r="H18" s="17"/>
      <c r="I18" s="38"/>
      <c r="J18" s="21"/>
      <c r="K18" s="38"/>
    </row>
    <row r="19" ht="33.95" customHeight="1" spans="1:11">
      <c r="A19" s="18">
        <v>8</v>
      </c>
      <c r="B19" s="23" t="s">
        <v>365</v>
      </c>
      <c r="C19" s="20"/>
      <c r="D19" s="21"/>
      <c r="E19" s="13"/>
      <c r="F19" s="14"/>
      <c r="G19" s="22"/>
      <c r="H19" s="17"/>
      <c r="I19" s="38"/>
      <c r="J19" s="21"/>
      <c r="K19" s="38"/>
    </row>
    <row r="20" ht="33.95" customHeight="1" spans="1:11">
      <c r="A20" s="18">
        <v>9</v>
      </c>
      <c r="B20" s="23" t="s">
        <v>366</v>
      </c>
      <c r="C20" s="20"/>
      <c r="D20" s="21"/>
      <c r="E20" s="13"/>
      <c r="F20" s="14"/>
      <c r="G20" s="22"/>
      <c r="H20" s="10">
        <v>5688.2</v>
      </c>
      <c r="I20" s="38"/>
      <c r="J20" s="21"/>
      <c r="K20" s="38"/>
    </row>
    <row r="21" ht="33.95" customHeight="1" spans="1:11">
      <c r="A21" s="18">
        <v>10</v>
      </c>
      <c r="B21" s="23" t="s">
        <v>367</v>
      </c>
      <c r="C21" s="20"/>
      <c r="D21" s="21"/>
      <c r="E21" s="13"/>
      <c r="F21" s="14"/>
      <c r="G21" s="22"/>
      <c r="H21" s="17"/>
      <c r="I21" s="38"/>
      <c r="J21" s="21"/>
      <c r="K21" s="38"/>
    </row>
    <row r="22" ht="33.95" customHeight="1" spans="1:11">
      <c r="A22" s="18">
        <v>11</v>
      </c>
      <c r="B22" s="23" t="s">
        <v>368</v>
      </c>
      <c r="C22" s="20"/>
      <c r="D22" s="21"/>
      <c r="E22" s="13"/>
      <c r="F22" s="14"/>
      <c r="G22" s="22"/>
      <c r="H22" s="17"/>
      <c r="I22" s="38"/>
      <c r="J22" s="21"/>
      <c r="K22" s="38"/>
    </row>
    <row r="23" ht="33.95" customHeight="1" spans="1:11">
      <c r="A23" s="18">
        <v>12</v>
      </c>
      <c r="B23" s="23" t="s">
        <v>369</v>
      </c>
      <c r="C23" s="20"/>
      <c r="D23" s="21"/>
      <c r="E23" s="13"/>
      <c r="F23" s="14"/>
      <c r="G23" s="22"/>
      <c r="H23" s="10">
        <v>1043.37</v>
      </c>
      <c r="I23" s="38"/>
      <c r="J23" s="21"/>
      <c r="K23" s="38"/>
    </row>
    <row r="24" ht="33.95" customHeight="1" spans="1:11">
      <c r="A24" s="18">
        <v>13</v>
      </c>
      <c r="B24" s="23" t="s">
        <v>370</v>
      </c>
      <c r="C24" s="20"/>
      <c r="D24" s="21"/>
      <c r="E24" s="13"/>
      <c r="F24" s="14"/>
      <c r="G24" s="22"/>
      <c r="H24" s="10">
        <v>3.4452</v>
      </c>
      <c r="I24" s="38"/>
      <c r="J24" s="21"/>
      <c r="K24" s="38"/>
    </row>
    <row r="25" ht="33.95" customHeight="1" spans="1:11">
      <c r="A25" s="18">
        <v>14</v>
      </c>
      <c r="B25" s="23" t="s">
        <v>371</v>
      </c>
      <c r="C25" s="20"/>
      <c r="D25" s="21"/>
      <c r="E25" s="13"/>
      <c r="F25" s="14"/>
      <c r="G25" s="22"/>
      <c r="H25" s="10">
        <v>88</v>
      </c>
      <c r="I25" s="38"/>
      <c r="J25" s="21"/>
      <c r="K25" s="38"/>
    </row>
    <row r="26" ht="33.95" customHeight="1" spans="1:11">
      <c r="A26" s="18">
        <v>15</v>
      </c>
      <c r="B26" s="23" t="s">
        <v>372</v>
      </c>
      <c r="C26" s="20"/>
      <c r="D26" s="21"/>
      <c r="E26" s="13"/>
      <c r="F26" s="14"/>
      <c r="G26" s="22"/>
      <c r="H26" s="17"/>
      <c r="I26" s="38"/>
      <c r="J26" s="21"/>
      <c r="K26" s="38"/>
    </row>
    <row r="27" ht="33.95" customHeight="1" spans="1:11">
      <c r="A27" s="18">
        <v>16</v>
      </c>
      <c r="B27" s="23" t="s">
        <v>206</v>
      </c>
      <c r="C27" s="20"/>
      <c r="D27" s="21"/>
      <c r="E27" s="13"/>
      <c r="F27" s="14"/>
      <c r="G27" s="22"/>
      <c r="H27" s="10">
        <v>60</v>
      </c>
      <c r="I27" s="38"/>
      <c r="J27" s="21"/>
      <c r="K27" s="38"/>
    </row>
    <row r="28" ht="93" customHeight="1" spans="1:11">
      <c r="A28" s="18">
        <v>17</v>
      </c>
      <c r="B28" s="23" t="s">
        <v>373</v>
      </c>
      <c r="C28" s="20"/>
      <c r="D28" s="21"/>
      <c r="E28" s="13"/>
      <c r="F28" s="14"/>
      <c r="G28" s="22"/>
      <c r="H28" s="10">
        <v>1314</v>
      </c>
      <c r="I28" s="38"/>
      <c r="J28" s="21"/>
      <c r="K28" s="38"/>
    </row>
    <row r="29" ht="33.95" customHeight="1" spans="1:11">
      <c r="A29" s="18"/>
      <c r="B29" s="26" t="s">
        <v>374</v>
      </c>
      <c r="C29" s="27"/>
      <c r="D29" s="14"/>
      <c r="E29" s="13"/>
      <c r="F29" s="14"/>
      <c r="G29" s="22"/>
      <c r="H29" s="10">
        <f>SUM(H32:H49)</f>
        <v>17223.94</v>
      </c>
      <c r="I29" s="38"/>
      <c r="J29" s="21"/>
      <c r="K29" s="38"/>
    </row>
    <row r="30" ht="33.95" customHeight="1" spans="1:11">
      <c r="A30" s="11">
        <v>1</v>
      </c>
      <c r="B30" s="12" t="s">
        <v>375</v>
      </c>
      <c r="C30" s="7"/>
      <c r="D30" s="8"/>
      <c r="E30" s="13"/>
      <c r="F30" s="14"/>
      <c r="G30" s="9"/>
      <c r="H30" s="17"/>
      <c r="I30" s="38"/>
      <c r="J30" s="8"/>
      <c r="K30" s="38"/>
    </row>
    <row r="31" ht="33.95" customHeight="1" spans="1:11">
      <c r="A31" s="15"/>
      <c r="B31" s="12" t="s">
        <v>10</v>
      </c>
      <c r="C31" s="7"/>
      <c r="D31" s="8"/>
      <c r="E31" s="13"/>
      <c r="F31" s="14"/>
      <c r="G31" s="9"/>
      <c r="H31" s="10">
        <v>15836</v>
      </c>
      <c r="I31" s="38"/>
      <c r="J31" s="8"/>
      <c r="K31" s="38"/>
    </row>
    <row r="32" ht="33.95" customHeight="1" spans="1:11">
      <c r="A32" s="15"/>
      <c r="B32" s="12" t="s">
        <v>363</v>
      </c>
      <c r="C32" s="7"/>
      <c r="D32" s="8"/>
      <c r="E32" s="13"/>
      <c r="F32" s="14"/>
      <c r="G32" s="9"/>
      <c r="H32" s="10">
        <v>15836</v>
      </c>
      <c r="I32" s="38"/>
      <c r="J32" s="8"/>
      <c r="K32" s="38"/>
    </row>
    <row r="33" ht="33.95" customHeight="1" spans="1:11">
      <c r="A33" s="15"/>
      <c r="B33" s="12" t="s">
        <v>12</v>
      </c>
      <c r="C33" s="7"/>
      <c r="D33" s="8"/>
      <c r="E33" s="13"/>
      <c r="F33" s="14"/>
      <c r="G33" s="9"/>
      <c r="H33" s="17"/>
      <c r="I33" s="38"/>
      <c r="J33" s="8"/>
      <c r="K33" s="38"/>
    </row>
    <row r="34" ht="33.95" customHeight="1" spans="1:11">
      <c r="A34" s="15"/>
      <c r="B34" s="12" t="s">
        <v>13</v>
      </c>
      <c r="C34" s="7"/>
      <c r="D34" s="8"/>
      <c r="E34" s="13"/>
      <c r="F34" s="14"/>
      <c r="G34" s="9"/>
      <c r="H34" s="17"/>
      <c r="I34" s="38"/>
      <c r="J34" s="8"/>
      <c r="K34" s="38"/>
    </row>
    <row r="35" ht="33.95" customHeight="1" spans="1:11">
      <c r="A35" s="15"/>
      <c r="B35" s="12" t="s">
        <v>14</v>
      </c>
      <c r="C35" s="7"/>
      <c r="D35" s="8"/>
      <c r="E35" s="13"/>
      <c r="F35" s="14"/>
      <c r="G35" s="9"/>
      <c r="H35" s="17"/>
      <c r="I35" s="38"/>
      <c r="J35" s="8"/>
      <c r="K35" s="38"/>
    </row>
    <row r="36" ht="33.95" customHeight="1" spans="1:11">
      <c r="A36" s="16"/>
      <c r="B36" s="12" t="s">
        <v>15</v>
      </c>
      <c r="C36" s="7"/>
      <c r="D36" s="21"/>
      <c r="E36" s="13"/>
      <c r="F36" s="14"/>
      <c r="G36" s="9"/>
      <c r="H36" s="17"/>
      <c r="I36" s="38"/>
      <c r="J36" s="8"/>
      <c r="K36" s="38"/>
    </row>
    <row r="37" ht="33.95" customHeight="1" spans="1:11">
      <c r="A37" s="18">
        <v>2</v>
      </c>
      <c r="B37" s="28" t="s">
        <v>195</v>
      </c>
      <c r="C37" s="20"/>
      <c r="D37" s="21"/>
      <c r="E37" s="13"/>
      <c r="F37" s="14"/>
      <c r="G37" s="22"/>
      <c r="H37" s="10">
        <v>314.73</v>
      </c>
      <c r="I37" s="38"/>
      <c r="J37" s="21"/>
      <c r="K37" s="38"/>
    </row>
    <row r="38" ht="33.95" customHeight="1" spans="1:11">
      <c r="A38" s="18">
        <v>3</v>
      </c>
      <c r="B38" s="23" t="s">
        <v>194</v>
      </c>
      <c r="C38" s="20"/>
      <c r="D38" s="21"/>
      <c r="E38" s="13"/>
      <c r="F38" s="14"/>
      <c r="G38" s="22"/>
      <c r="H38" s="10">
        <v>218.35</v>
      </c>
      <c r="I38" s="38"/>
      <c r="J38" s="21"/>
      <c r="K38" s="38"/>
    </row>
    <row r="39" ht="33.95" customHeight="1" spans="1:11">
      <c r="A39" s="18">
        <v>4</v>
      </c>
      <c r="B39" s="23" t="s">
        <v>209</v>
      </c>
      <c r="C39" s="20"/>
      <c r="D39" s="21"/>
      <c r="E39" s="13"/>
      <c r="F39" s="14"/>
      <c r="G39" s="22"/>
      <c r="H39" s="10">
        <v>18.96</v>
      </c>
      <c r="I39" s="38"/>
      <c r="J39" s="21"/>
      <c r="K39" s="38"/>
    </row>
    <row r="40" ht="33.95" customHeight="1" spans="1:11">
      <c r="A40" s="18">
        <v>5</v>
      </c>
      <c r="B40" s="29" t="s">
        <v>208</v>
      </c>
      <c r="C40" s="20"/>
      <c r="D40" s="21"/>
      <c r="E40" s="13"/>
      <c r="F40" s="14"/>
      <c r="G40" s="22"/>
      <c r="H40" s="10">
        <v>67.2</v>
      </c>
      <c r="I40" s="38"/>
      <c r="J40" s="21"/>
      <c r="K40" s="38"/>
    </row>
    <row r="41" ht="33.95" customHeight="1" spans="1:11">
      <c r="A41" s="18">
        <v>6</v>
      </c>
      <c r="B41" s="29" t="s">
        <v>196</v>
      </c>
      <c r="C41" s="20"/>
      <c r="D41" s="21"/>
      <c r="E41" s="13"/>
      <c r="F41" s="14"/>
      <c r="G41" s="22"/>
      <c r="H41" s="10">
        <v>127.61</v>
      </c>
      <c r="I41" s="38"/>
      <c r="J41" s="21"/>
      <c r="K41" s="38"/>
    </row>
    <row r="42" ht="33.95" customHeight="1" spans="1:11">
      <c r="A42" s="18">
        <v>7</v>
      </c>
      <c r="B42" s="29" t="s">
        <v>198</v>
      </c>
      <c r="C42" s="20"/>
      <c r="D42" s="21"/>
      <c r="E42" s="13"/>
      <c r="F42" s="14"/>
      <c r="G42" s="22"/>
      <c r="H42" s="10">
        <v>240</v>
      </c>
      <c r="I42" s="38"/>
      <c r="J42" s="21"/>
      <c r="K42" s="38"/>
    </row>
    <row r="43" ht="33.95" customHeight="1" spans="1:11">
      <c r="A43" s="18">
        <v>8</v>
      </c>
      <c r="B43" s="29" t="s">
        <v>376</v>
      </c>
      <c r="C43" s="20"/>
      <c r="D43" s="18"/>
      <c r="E43" s="13"/>
      <c r="F43" s="14"/>
      <c r="G43" s="30"/>
      <c r="H43" s="31">
        <v>27.24</v>
      </c>
      <c r="I43" s="38"/>
      <c r="J43" s="18"/>
      <c r="K43" s="38"/>
    </row>
    <row r="44" ht="33.95" customHeight="1" spans="1:11">
      <c r="A44" s="18">
        <v>9</v>
      </c>
      <c r="B44" s="29" t="s">
        <v>367</v>
      </c>
      <c r="C44" s="20"/>
      <c r="D44" s="21"/>
      <c r="E44" s="13"/>
      <c r="F44" s="14"/>
      <c r="G44" s="22"/>
      <c r="H44" s="17"/>
      <c r="I44" s="38"/>
      <c r="J44" s="21"/>
      <c r="K44" s="38"/>
    </row>
    <row r="45" ht="33.95" customHeight="1" spans="1:11">
      <c r="A45" s="18">
        <v>10</v>
      </c>
      <c r="B45" s="29" t="s">
        <v>365</v>
      </c>
      <c r="C45" s="20"/>
      <c r="D45" s="21"/>
      <c r="E45" s="13"/>
      <c r="F45" s="14"/>
      <c r="G45" s="22"/>
      <c r="H45" s="10">
        <v>28.71</v>
      </c>
      <c r="I45" s="38"/>
      <c r="J45" s="21"/>
      <c r="K45" s="38"/>
    </row>
    <row r="46" ht="33.95" customHeight="1" spans="1:11">
      <c r="A46" s="18">
        <v>11</v>
      </c>
      <c r="B46" s="29" t="s">
        <v>207</v>
      </c>
      <c r="C46" s="20"/>
      <c r="D46" s="21"/>
      <c r="E46" s="13"/>
      <c r="F46" s="14"/>
      <c r="G46" s="22"/>
      <c r="H46" s="17">
        <v>22.74</v>
      </c>
      <c r="I46" s="38"/>
      <c r="J46" s="21"/>
      <c r="K46" s="38"/>
    </row>
    <row r="47" ht="33.95" customHeight="1" spans="1:11">
      <c r="A47" s="18">
        <v>12</v>
      </c>
      <c r="B47" s="29" t="s">
        <v>206</v>
      </c>
      <c r="C47" s="20"/>
      <c r="D47" s="21"/>
      <c r="E47" s="13"/>
      <c r="F47" s="32"/>
      <c r="G47" s="33"/>
      <c r="H47" s="10">
        <v>131</v>
      </c>
      <c r="I47" s="38"/>
      <c r="J47" s="21"/>
      <c r="K47" s="38"/>
    </row>
    <row r="48" ht="33.95" customHeight="1" spans="1:11">
      <c r="A48" s="18">
        <v>13</v>
      </c>
      <c r="B48" s="29" t="s">
        <v>377</v>
      </c>
      <c r="C48" s="20"/>
      <c r="D48" s="34"/>
      <c r="E48" s="13"/>
      <c r="F48" s="14"/>
      <c r="G48" s="33"/>
      <c r="H48" s="17"/>
      <c r="I48" s="38"/>
      <c r="J48" s="21"/>
      <c r="K48" s="38"/>
    </row>
    <row r="49" ht="33.95" customHeight="1" spans="1:11">
      <c r="A49" s="18">
        <v>14</v>
      </c>
      <c r="B49" s="29" t="s">
        <v>242</v>
      </c>
      <c r="C49" s="20"/>
      <c r="D49" s="34"/>
      <c r="E49" s="13"/>
      <c r="F49" s="14"/>
      <c r="G49" s="33"/>
      <c r="H49" s="10">
        <v>191.4</v>
      </c>
      <c r="I49" s="38"/>
      <c r="J49" s="21"/>
      <c r="K49" s="38"/>
    </row>
    <row r="50" ht="26.1" customHeight="1" spans="1:11">
      <c r="A50" s="35">
        <v>15</v>
      </c>
      <c r="B50" s="35" t="s">
        <v>378</v>
      </c>
      <c r="C50" s="35"/>
      <c r="D50" s="35"/>
      <c r="E50" s="36"/>
      <c r="F50" s="35"/>
      <c r="G50" s="33"/>
      <c r="H50" s="10">
        <v>230.7578</v>
      </c>
      <c r="I50" s="38"/>
      <c r="J50" s="36"/>
      <c r="K50" s="40"/>
    </row>
  </sheetData>
  <mergeCells count="9">
    <mergeCell ref="A1:K1"/>
    <mergeCell ref="A2:D2"/>
    <mergeCell ref="J2:K2"/>
    <mergeCell ref="D3:K3"/>
    <mergeCell ref="A3:A4"/>
    <mergeCell ref="A6:A12"/>
    <mergeCell ref="A30:A36"/>
    <mergeCell ref="B3:B4"/>
    <mergeCell ref="C3:C4"/>
  </mergeCells>
  <pageMargins left="0.751388888888889" right="0.751388888888889" top="0.393055555555556" bottom="0.393055555555556" header="0.5" footer="0.5"/>
  <pageSetup paperSize="9" scale="90" fitToWidth="0" fitToHeight="0" orientation="landscape" horizontalDpi="600"/>
  <headerFooter alignWithMargins="0"/>
  <ignoredErrors>
    <ignoredError sqref="H5" formula="1"/>
    <ignoredError sqref="H29 H6" formulaRange="1"/>
  </ignoredErrors>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3</vt:i4>
      </vt:variant>
    </vt:vector>
  </HeadingPairs>
  <TitlesOfParts>
    <vt:vector size="3" baseType="lpstr">
      <vt:lpstr>项目资金汇总表</vt:lpstr>
      <vt:lpstr>和田地区汇总</vt:lpstr>
      <vt:lpstr>资金汇总表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matusun</cp:lastModifiedBy>
  <dcterms:created xsi:type="dcterms:W3CDTF">2019-04-24T02:52:00Z</dcterms:created>
  <dcterms:modified xsi:type="dcterms:W3CDTF">2019-06-23T04:32:54Z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vt:lpwstr>11</vt:lpwstr>
  </property>
  <property fmtid="{D5CDD505-2E9C-101B-9397-08002B2CF9AE}" pid="3" name="KSOReadingLayout">
    <vt:bool>true</vt:bool>
  </property>
  <property fmtid="{D5CDD505-2E9C-101B-9397-08002B2CF9AE}" pid="4" name="KSOProductBuildVer">
    <vt:lpwstr>2052-11.1.0.8765</vt:lpwstr>
  </property>
</Properties>
</file>